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https://ucdavis365-my.sharepoint.com/personal/evaluatesnaped_ou_ad3_ucdavis_edu/Documents/Documents/FINAL/Resources/Site-level Summary Report Templates/"/>
    </mc:Choice>
  </mc:AlternateContent>
  <xr:revisionPtr revIDLastSave="3" documentId="13_ncr:1_{11450860-B8F7-4BDF-A8B7-EF3C184C542F}" xr6:coauthVersionLast="47" xr6:coauthVersionMax="47" xr10:uidLastSave="{7055B51D-2E49-A547-BE1D-EF9CB9AF64D6}"/>
  <bookViews>
    <workbookView xWindow="0" yWindow="500" windowWidth="30960" windowHeight="16800" xr2:uid="{0FF82E67-3ED4-4992-BFD6-1862936B3926}"/>
  </bookViews>
  <sheets>
    <sheet name="Instructions" sheetId="1" r:id="rId1"/>
    <sheet name="Common Terms" sheetId="2" r:id="rId2"/>
    <sheet name="Data Entry" sheetId="3" r:id="rId3"/>
    <sheet name="Results - Tables" sheetId="4" r:id="rId4"/>
    <sheet name="Results - Charts" sheetId="5" r:id="rId5"/>
    <sheet name="Calculations" sheetId="7" state="hidden" r:id="rId6"/>
    <sheet name="Sheet1" sheetId="8" state="hidden" r:id="rId7"/>
  </sheets>
  <definedNames>
    <definedName name="_xlnm.Print_Area" localSheetId="1">'Common Terms'!$A$1:$B$8</definedName>
    <definedName name="_xlnm.Print_Area" localSheetId="2">'Data Entry'!$A$2:$C$3,'Data Entry'!$A$5:$C$9,'Data Entry'!$A$11:$E$20,'Data Entry'!$A$22:$E$27</definedName>
    <definedName name="_xlnm.Print_Area" localSheetId="0">Instructions!$A$1:$A$23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5" l="1"/>
  <c r="F6" i="5"/>
  <c r="C9" i="5"/>
  <c r="C7" i="4"/>
  <c r="C6" i="4"/>
  <c r="C5" i="4"/>
  <c r="T37" i="5"/>
  <c r="T9" i="5"/>
  <c r="C37" i="5"/>
  <c r="H11" i="4"/>
  <c r="B32" i="5"/>
  <c r="S59" i="5"/>
  <c r="B59" i="5"/>
  <c r="S32" i="5"/>
  <c r="C15" i="7"/>
  <c r="D23" i="4" s="1"/>
  <c r="C16" i="7"/>
  <c r="D24" i="4" s="1"/>
  <c r="C17" i="7"/>
  <c r="D25" i="4" s="1"/>
  <c r="C18" i="7"/>
  <c r="C19" i="7"/>
  <c r="D27" i="4" s="1"/>
  <c r="C14" i="7"/>
  <c r="D22" i="4" s="1"/>
  <c r="B15" i="7"/>
  <c r="C23" i="4" s="1"/>
  <c r="B16" i="7"/>
  <c r="F16" i="7" s="1"/>
  <c r="B17" i="7"/>
  <c r="C25" i="4" s="1"/>
  <c r="B18" i="7"/>
  <c r="F18" i="7" s="1"/>
  <c r="B19" i="7"/>
  <c r="C27" i="4" s="1"/>
  <c r="B14" i="7"/>
  <c r="C22" i="4" s="1"/>
  <c r="A5" i="7"/>
  <c r="A6" i="7"/>
  <c r="A7" i="7"/>
  <c r="A8" i="7"/>
  <c r="A9" i="7"/>
  <c r="A10" i="7"/>
  <c r="A4" i="7"/>
  <c r="B5" i="7"/>
  <c r="C13" i="4" s="1"/>
  <c r="B6" i="7"/>
  <c r="B7" i="7"/>
  <c r="C15" i="4" s="1"/>
  <c r="B8" i="7"/>
  <c r="C16" i="4" s="1"/>
  <c r="B9" i="7"/>
  <c r="C17" i="4" s="1"/>
  <c r="B10" i="7"/>
  <c r="B4" i="7"/>
  <c r="C12" i="4" s="1"/>
  <c r="C5" i="7"/>
  <c r="C6" i="7"/>
  <c r="D14" i="4" s="1"/>
  <c r="C7" i="7"/>
  <c r="C8" i="7"/>
  <c r="D16" i="4" s="1"/>
  <c r="C9" i="7"/>
  <c r="C10" i="7"/>
  <c r="C4" i="7"/>
  <c r="A15" i="7"/>
  <c r="A16" i="7"/>
  <c r="A17" i="7"/>
  <c r="A18" i="7"/>
  <c r="A19" i="7"/>
  <c r="A14" i="7"/>
  <c r="D13" i="4"/>
  <c r="D18" i="4"/>
  <c r="F10" i="7" l="1"/>
  <c r="F18" i="4" s="1"/>
  <c r="C26" i="4"/>
  <c r="D7" i="7"/>
  <c r="D6" i="7"/>
  <c r="E6" i="7"/>
  <c r="H6" i="7" s="1"/>
  <c r="D10" i="7"/>
  <c r="D4" i="7"/>
  <c r="F9" i="7"/>
  <c r="F17" i="4" s="1"/>
  <c r="C14" i="4"/>
  <c r="F5" i="7"/>
  <c r="F13" i="4" s="1"/>
  <c r="D9" i="7"/>
  <c r="D14" i="7"/>
  <c r="E14" i="7" s="1"/>
  <c r="E10" i="7"/>
  <c r="G10" i="7" s="1"/>
  <c r="D19" i="7"/>
  <c r="E19" i="7" s="1"/>
  <c r="F19" i="7"/>
  <c r="F27" i="4" s="1"/>
  <c r="E9" i="7"/>
  <c r="G9" i="7" s="1"/>
  <c r="D5" i="7"/>
  <c r="F26" i="4"/>
  <c r="D18" i="7"/>
  <c r="E18" i="7" s="1"/>
  <c r="F14" i="7"/>
  <c r="F22" i="4" s="1"/>
  <c r="D17" i="4"/>
  <c r="D17" i="7"/>
  <c r="E17" i="7" s="1"/>
  <c r="F17" i="7"/>
  <c r="F25" i="4" s="1"/>
  <c r="C18" i="4"/>
  <c r="E5" i="7"/>
  <c r="D16" i="7"/>
  <c r="E16" i="7" s="1"/>
  <c r="D15" i="7"/>
  <c r="E15" i="7" s="1"/>
  <c r="F15" i="7"/>
  <c r="F23" i="4" s="1"/>
  <c r="D26" i="4"/>
  <c r="F24" i="4"/>
  <c r="C24" i="4"/>
  <c r="F8" i="7"/>
  <c r="F16" i="4" s="1"/>
  <c r="D8" i="7"/>
  <c r="F7" i="7"/>
  <c r="F15" i="4" s="1"/>
  <c r="D15" i="4"/>
  <c r="F6" i="7"/>
  <c r="F14" i="4" s="1"/>
  <c r="E8" i="7"/>
  <c r="E16" i="4" s="1"/>
  <c r="E7" i="7"/>
  <c r="E4" i="7"/>
  <c r="E12" i="4" s="1"/>
  <c r="F4" i="7"/>
  <c r="E14" i="8"/>
  <c r="E13" i="8"/>
  <c r="D9" i="8"/>
  <c r="E9" i="8" s="1"/>
  <c r="E8" i="8"/>
  <c r="E7" i="8"/>
  <c r="E6" i="8"/>
  <c r="E5" i="8"/>
  <c r="E4" i="8"/>
  <c r="E3" i="8"/>
  <c r="F5" i="5"/>
  <c r="F4" i="5"/>
  <c r="B2" i="5"/>
  <c r="C4" i="4"/>
  <c r="B2" i="4"/>
  <c r="E14" i="4" l="1"/>
  <c r="G6" i="7"/>
  <c r="H19" i="7"/>
  <c r="E27" i="4"/>
  <c r="G19" i="7"/>
  <c r="G5" i="7"/>
  <c r="E13" i="4"/>
  <c r="G18" i="7"/>
  <c r="E26" i="4"/>
  <c r="H18" i="7"/>
  <c r="H10" i="7"/>
  <c r="E18" i="4"/>
  <c r="G15" i="7"/>
  <c r="E23" i="4"/>
  <c r="H15" i="7"/>
  <c r="G17" i="7"/>
  <c r="E25" i="4"/>
  <c r="H17" i="7"/>
  <c r="H9" i="7"/>
  <c r="E17" i="4"/>
  <c r="H7" i="7"/>
  <c r="E15" i="4"/>
  <c r="H5" i="7"/>
  <c r="G16" i="7"/>
  <c r="E24" i="4"/>
  <c r="H16" i="7"/>
  <c r="E22" i="4"/>
  <c r="H14" i="7"/>
  <c r="G14" i="7"/>
  <c r="G7" i="7"/>
  <c r="H8" i="7"/>
  <c r="G8" i="7"/>
  <c r="H4" i="7"/>
  <c r="G4" i="7"/>
  <c r="F12" i="4"/>
  <c r="D12" i="4"/>
</calcChain>
</file>

<file path=xl/sharedStrings.xml><?xml version="1.0" encoding="utf-8"?>
<sst xmlns="http://schemas.openxmlformats.org/spreadsheetml/2006/main" count="157" uniqueCount="117">
  <si>
    <t>Retail SLAQ Site-Level Report Template</t>
  </si>
  <si>
    <t>Created By: Nutrition Policy Institute - University of California Agriculture and Natural Resources</t>
  </si>
  <si>
    <t>Creation Date: 10/18/2023</t>
  </si>
  <si>
    <t>Purpose of the Retail SLAQ Site-Level Report Template</t>
  </si>
  <si>
    <r>
      <t xml:space="preserve">This report template is intended to help LHDs compare SLAQ data from one site across two time points, allowing them to track the impact of PSE change interventions on the retail environment. After entering two years of SLAQ data for the same site, this template will automatically create tables and charts showing changes between two points in time. You </t>
    </r>
    <r>
      <rPr>
        <b/>
        <sz val="16"/>
        <rFont val="Calibri"/>
        <family val="2"/>
        <scheme val="minor"/>
      </rPr>
      <t>may</t>
    </r>
    <r>
      <rPr>
        <sz val="16"/>
        <rFont val="Calibri"/>
        <family val="2"/>
        <scheme val="minor"/>
      </rPr>
      <t xml:space="preserve"> compare consecutive or non-consecutive year data, but certain combinations of years may be more difficult to interpret than others. This is because SLAQs from FFY 2019-2020 are from the </t>
    </r>
    <r>
      <rPr>
        <b/>
        <sz val="16"/>
        <rFont val="Calibri"/>
        <family val="2"/>
        <scheme val="minor"/>
      </rPr>
      <t>pilot stage</t>
    </r>
    <r>
      <rPr>
        <sz val="16"/>
        <rFont val="Calibri"/>
        <family val="2"/>
        <scheme val="minor"/>
      </rPr>
      <t xml:space="preserve">, SLAQs from FFY 2021-2022 underwent some </t>
    </r>
    <r>
      <rPr>
        <b/>
        <sz val="16"/>
        <rFont val="Calibri"/>
        <family val="2"/>
        <scheme val="minor"/>
      </rPr>
      <t>revisions</t>
    </r>
    <r>
      <rPr>
        <sz val="16"/>
        <rFont val="Calibri"/>
        <family val="2"/>
        <scheme val="minor"/>
      </rPr>
      <t xml:space="preserve">, and SLAQs from FFY 2023 to present are the </t>
    </r>
    <r>
      <rPr>
        <b/>
        <sz val="16"/>
        <rFont val="Calibri"/>
        <family val="2"/>
        <scheme val="minor"/>
      </rPr>
      <t>finalized and validated</t>
    </r>
    <r>
      <rPr>
        <sz val="16"/>
        <rFont val="Calibri"/>
        <family val="2"/>
        <scheme val="minor"/>
      </rPr>
      <t xml:space="preserve"> version. While all of the categories are the same in each period, how certain categories are scored may have changed. </t>
    </r>
  </si>
  <si>
    <t>Steps for using template</t>
  </si>
  <si>
    <r>
      <t xml:space="preserve">1. Review the </t>
    </r>
    <r>
      <rPr>
        <b/>
        <sz val="16"/>
        <color rgb="FF000000"/>
        <rFont val="Calibri"/>
        <family val="2"/>
      </rPr>
      <t>"Common Terms"</t>
    </r>
    <r>
      <rPr>
        <sz val="16"/>
        <color rgb="FF000000"/>
        <rFont val="Calibri"/>
        <family val="2"/>
      </rPr>
      <t xml:space="preserve"> tab to ensure you understand the terms used in the template.
2. Using the </t>
    </r>
    <r>
      <rPr>
        <b/>
        <sz val="16"/>
        <color rgb="FF000000"/>
        <rFont val="Calibri"/>
        <family val="2"/>
      </rPr>
      <t>"Data Entry"</t>
    </r>
    <r>
      <rPr>
        <sz val="16"/>
        <color rgb="FF000000"/>
        <rFont val="Calibri"/>
        <family val="2"/>
      </rPr>
      <t xml:space="preserve"> tab, enter two years of SLAQ data for the same site into the template.
    </t>
    </r>
    <r>
      <rPr>
        <b/>
        <u/>
        <sz val="16"/>
        <color rgb="FF000000"/>
        <rFont val="Calibri"/>
        <family val="2"/>
      </rPr>
      <t>NOTE:</t>
    </r>
    <r>
      <rPr>
        <sz val="16"/>
        <color rgb="FF000000"/>
        <rFont val="Calibri"/>
        <family val="2"/>
      </rPr>
      <t xml:space="preserve"> The yellow colored boxes provide guidelines on how/where to enter data.
3. The template will automatically generate results once you have entered your data. 
    </t>
    </r>
    <r>
      <rPr>
        <b/>
        <u/>
        <sz val="16"/>
        <color rgb="FF000000"/>
        <rFont val="Calibri"/>
        <family val="2"/>
      </rPr>
      <t>NOTE:</t>
    </r>
    <r>
      <rPr>
        <sz val="16"/>
        <color rgb="FF000000"/>
        <rFont val="Calibri"/>
        <family val="2"/>
      </rPr>
      <t xml:space="preserve"> The yellow colored boxes provide guidelines on how to further customize tables and charts.
4. Review findings in the</t>
    </r>
    <r>
      <rPr>
        <b/>
        <sz val="16"/>
        <color rgb="FF000000"/>
        <rFont val="Calibri"/>
        <family val="2"/>
      </rPr>
      <t xml:space="preserve"> "Results-Tables" </t>
    </r>
    <r>
      <rPr>
        <sz val="16"/>
        <color rgb="FF000000"/>
        <rFont val="Calibri"/>
        <family val="2"/>
      </rPr>
      <t xml:space="preserve">and </t>
    </r>
    <r>
      <rPr>
        <b/>
        <sz val="16"/>
        <color rgb="FF000000"/>
        <rFont val="Calibri"/>
        <family val="2"/>
      </rPr>
      <t>"Results-Charts"</t>
    </r>
    <r>
      <rPr>
        <sz val="16"/>
        <color rgb="FF000000"/>
        <rFont val="Calibri"/>
        <family val="2"/>
      </rPr>
      <t xml:space="preserve"> tabs. 
5. Copy and paste tables and charts into your reports or other communication materials or print directly from the template. </t>
    </r>
  </si>
  <si>
    <t>What this template does NOT do</t>
  </si>
  <si>
    <t>Materials needed to use template</t>
  </si>
  <si>
    <t xml:space="preserve">You will need two years of SLAQ data from the same site to use this template. You can use the data from the feature reports you receive after the SLAQ is submitted in Survey123, or from the raw data exports that NPI shares with you in your LHD SharePoint folder each year. </t>
  </si>
  <si>
    <t>Tabs and formatting</t>
  </si>
  <si>
    <t xml:space="preserve">Different colored tabs, formatting and shading help guide your use of this template.  </t>
  </si>
  <si>
    <t xml:space="preserve">Green Tabs </t>
  </si>
  <si>
    <r>
      <t xml:space="preserve">Common Terms: </t>
    </r>
    <r>
      <rPr>
        <sz val="16"/>
        <color theme="1"/>
        <rFont val="Calibri"/>
        <family val="2"/>
        <scheme val="minor"/>
      </rPr>
      <t>Gives common definitions for terms used in this template.</t>
    </r>
  </si>
  <si>
    <r>
      <rPr>
        <b/>
        <sz val="16"/>
        <color rgb="FF000000"/>
        <rFont val="Calibri"/>
        <family val="2"/>
      </rPr>
      <t>Data Entry:</t>
    </r>
    <r>
      <rPr>
        <sz val="16"/>
        <color rgb="FF000000"/>
        <rFont val="Calibri"/>
        <family val="2"/>
      </rPr>
      <t xml:space="preserve"> Where you input data to be analyzed by the template.</t>
    </r>
  </si>
  <si>
    <t>Purple Tabs</t>
  </si>
  <si>
    <r>
      <rPr>
        <b/>
        <sz val="16"/>
        <color theme="1"/>
        <rFont val="Calibri"/>
        <family val="2"/>
        <scheme val="minor"/>
      </rPr>
      <t>Results-Tables</t>
    </r>
    <r>
      <rPr>
        <sz val="16"/>
        <color theme="1"/>
        <rFont val="Calibri"/>
        <family val="2"/>
        <scheme val="minor"/>
      </rPr>
      <t>: Tables produced by this template to describe your SLAQ data.</t>
    </r>
  </si>
  <si>
    <r>
      <t xml:space="preserve">Results-Charts: </t>
    </r>
    <r>
      <rPr>
        <sz val="16"/>
        <color theme="1"/>
        <rFont val="Calibri"/>
        <family val="2"/>
        <scheme val="minor"/>
      </rPr>
      <t>This tab shows bar charts and change-over-time graphs. These charts visually compare your two timepoints of data.</t>
    </r>
  </si>
  <si>
    <t>Yellow shading with italics</t>
  </si>
  <si>
    <r>
      <t xml:space="preserve">Provides instructions for the use of this template.  Look for these boxes in the </t>
    </r>
    <r>
      <rPr>
        <b/>
        <sz val="16"/>
        <rFont val="Calibri"/>
        <family val="2"/>
      </rPr>
      <t>"Data Entry"</t>
    </r>
    <r>
      <rPr>
        <sz val="16"/>
        <rFont val="Calibri"/>
        <family val="2"/>
      </rPr>
      <t xml:space="preserve"> and </t>
    </r>
    <r>
      <rPr>
        <b/>
        <sz val="16"/>
        <rFont val="Calibri"/>
        <family val="2"/>
      </rPr>
      <t>"Results-Tables"</t>
    </r>
    <r>
      <rPr>
        <sz val="16"/>
        <rFont val="Calibri"/>
        <family val="2"/>
      </rPr>
      <t xml:space="preserve"> tabs.</t>
    </r>
  </si>
  <si>
    <t>Blue shading</t>
  </si>
  <si>
    <t xml:space="preserve">Parts of the template which must be changed by the user (you) in order for the template to conduct analyses or to add comments. </t>
  </si>
  <si>
    <t>Definitions of Common Terms</t>
  </si>
  <si>
    <t>Term</t>
  </si>
  <si>
    <t>Definition</t>
  </si>
  <si>
    <t>Site</t>
  </si>
  <si>
    <t xml:space="preserve">The food retail store where SLAQ data was collected and where Policy, Systems and Environmental (PSE) changes are implemented. </t>
  </si>
  <si>
    <t>Site-level data</t>
  </si>
  <si>
    <r>
      <t xml:space="preserve">This refers to data that is specific to </t>
    </r>
    <r>
      <rPr>
        <b/>
        <u/>
        <sz val="16"/>
        <color theme="1"/>
        <rFont val="Calibri"/>
        <family val="2"/>
        <scheme val="minor"/>
      </rPr>
      <t>one retail site</t>
    </r>
    <r>
      <rPr>
        <sz val="16"/>
        <color theme="1"/>
        <rFont val="Calibri (Body)_x0000_"/>
      </rPr>
      <t>.</t>
    </r>
    <r>
      <rPr>
        <sz val="16"/>
        <color theme="1"/>
        <rFont val="Calibri"/>
        <family val="2"/>
        <scheme val="minor"/>
      </rPr>
      <t xml:space="preserve"> </t>
    </r>
  </si>
  <si>
    <t>SLAQ Export Data</t>
  </si>
  <si>
    <r>
      <t xml:space="preserve">This refers to SLAQ data provided to LHDs. SLAQ data can be accessed through:
(1) the SLAQ export dataset (Excel files) that is provided periodically by the Nutrition Policy Institute </t>
    </r>
    <r>
      <rPr>
        <sz val="16"/>
        <rFont val="Calibri"/>
        <family val="2"/>
        <scheme val="minor"/>
      </rPr>
      <t>via</t>
    </r>
    <r>
      <rPr>
        <sz val="16"/>
        <color rgb="FFFF0000"/>
        <rFont val="Calibri"/>
        <family val="2"/>
        <scheme val="minor"/>
      </rPr>
      <t xml:space="preserve"> </t>
    </r>
    <r>
      <rPr>
        <sz val="16"/>
        <color theme="1"/>
        <rFont val="Calibri"/>
        <family val="2"/>
        <scheme val="minor"/>
      </rPr>
      <t>each LHD's SharePoint folder or
(2) The SLAQ feature reports (Word files) that are sent</t>
    </r>
    <r>
      <rPr>
        <sz val="16"/>
        <rFont val="Calibri"/>
        <family val="2"/>
        <scheme val="minor"/>
      </rPr>
      <t xml:space="preserve"> via</t>
    </r>
    <r>
      <rPr>
        <sz val="16"/>
        <color theme="1"/>
        <rFont val="Calibri"/>
        <family val="2"/>
        <scheme val="minor"/>
      </rPr>
      <t xml:space="preserve"> email after a SLAQ is entered into Survey123. If you are unsure how to access your SLAQ export data in the SharePoint folder or feature reports, contact </t>
    </r>
    <r>
      <rPr>
        <sz val="16"/>
        <color rgb="FF0070C0"/>
        <rFont val="Calibri"/>
        <family val="2"/>
        <scheme val="minor"/>
      </rPr>
      <t>evaluatesnaped@ucanr.edu</t>
    </r>
  </si>
  <si>
    <t>FFY 20XX</t>
  </si>
  <si>
    <r>
      <t>This refers to the Federal Fiscal Year (FFY) for the</t>
    </r>
    <r>
      <rPr>
        <b/>
        <sz val="16"/>
        <color theme="1"/>
        <rFont val="Calibri"/>
        <family val="2"/>
        <scheme val="minor"/>
      </rPr>
      <t xml:space="preserve"> first timepoint</t>
    </r>
    <r>
      <rPr>
        <sz val="16"/>
        <color theme="1"/>
        <rFont val="Calibri"/>
        <family val="2"/>
        <scheme val="minor"/>
      </rPr>
      <t xml:space="preserve"> of SLAQ Export Data. Replace the </t>
    </r>
    <r>
      <rPr>
        <b/>
        <sz val="16"/>
        <color theme="1"/>
        <rFont val="Calibri"/>
        <family val="2"/>
        <scheme val="minor"/>
      </rPr>
      <t>XX</t>
    </r>
    <r>
      <rPr>
        <sz val="16"/>
        <color theme="1"/>
        <rFont val="Calibri"/>
        <family val="2"/>
        <scheme val="minor"/>
      </rPr>
      <t xml:space="preserve"> with the last two digits of the year the data are for on the Data Entry Sheet. The federal fiscal year runs from October 1 - September 30. 
</t>
    </r>
    <r>
      <rPr>
        <u/>
        <sz val="16"/>
        <color theme="1"/>
        <rFont val="Calibri"/>
        <family val="2"/>
        <scheme val="minor"/>
      </rPr>
      <t>For example:</t>
    </r>
    <r>
      <rPr>
        <sz val="16"/>
        <color theme="1"/>
        <rFont val="Calibri"/>
        <family val="2"/>
        <scheme val="minor"/>
      </rPr>
      <t xml:space="preserve"> If your first timepoint of SLAQ data is </t>
    </r>
    <r>
      <rPr>
        <b/>
        <sz val="16"/>
        <color theme="1"/>
        <rFont val="Calibri"/>
        <family val="2"/>
        <scheme val="minor"/>
      </rPr>
      <t>FFY 2021</t>
    </r>
    <r>
      <rPr>
        <sz val="16"/>
        <color theme="1"/>
        <rFont val="Calibri"/>
        <family val="2"/>
        <scheme val="minor"/>
      </rPr>
      <t xml:space="preserve">, you </t>
    </r>
    <r>
      <rPr>
        <b/>
        <sz val="16"/>
        <color theme="1"/>
        <rFont val="Calibri"/>
        <family val="2"/>
        <scheme val="minor"/>
      </rPr>
      <t>replace the 20XX with 2021 where indicated on the Data Entry sheet</t>
    </r>
    <r>
      <rPr>
        <sz val="16"/>
        <color theme="1"/>
        <rFont val="Calibri"/>
        <family val="2"/>
        <scheme val="minor"/>
      </rPr>
      <t xml:space="preserve">. </t>
    </r>
  </si>
  <si>
    <t>FFY 20YY</t>
  </si>
  <si>
    <r>
      <t>This refers to the Federal Fiscal Year (FFY) for the</t>
    </r>
    <r>
      <rPr>
        <b/>
        <sz val="16"/>
        <color theme="1"/>
        <rFont val="Calibri"/>
        <family val="2"/>
        <scheme val="minor"/>
      </rPr>
      <t xml:space="preserve"> second timepoint</t>
    </r>
    <r>
      <rPr>
        <sz val="16"/>
        <color theme="1"/>
        <rFont val="Calibri"/>
        <family val="2"/>
        <scheme val="minor"/>
      </rPr>
      <t xml:space="preserve"> of SLAQ Export Data. Replace the </t>
    </r>
    <r>
      <rPr>
        <b/>
        <sz val="16"/>
        <color theme="1"/>
        <rFont val="Calibri"/>
        <family val="2"/>
        <scheme val="minor"/>
      </rPr>
      <t>YY</t>
    </r>
    <r>
      <rPr>
        <sz val="16"/>
        <color theme="1"/>
        <rFont val="Calibri"/>
        <family val="2"/>
        <scheme val="minor"/>
      </rPr>
      <t xml:space="preserve"> with the last two digits of the year the data are for. 
</t>
    </r>
    <r>
      <rPr>
        <u/>
        <sz val="16"/>
        <color theme="1"/>
        <rFont val="Calibri"/>
        <family val="2"/>
        <scheme val="minor"/>
      </rPr>
      <t>For example:</t>
    </r>
    <r>
      <rPr>
        <sz val="16"/>
        <color theme="1"/>
        <rFont val="Calibri"/>
        <family val="2"/>
        <scheme val="minor"/>
      </rPr>
      <t xml:space="preserve"> If your second timepoint of SLAQ data is </t>
    </r>
    <r>
      <rPr>
        <b/>
        <sz val="16"/>
        <color theme="1"/>
        <rFont val="Calibri"/>
        <family val="2"/>
        <scheme val="minor"/>
      </rPr>
      <t>FFY 2022</t>
    </r>
    <r>
      <rPr>
        <sz val="16"/>
        <color theme="1"/>
        <rFont val="Calibri"/>
        <family val="2"/>
        <scheme val="minor"/>
      </rPr>
      <t xml:space="preserve">, you </t>
    </r>
    <r>
      <rPr>
        <b/>
        <sz val="16"/>
        <color theme="1"/>
        <rFont val="Calibri"/>
        <family val="2"/>
        <scheme val="minor"/>
      </rPr>
      <t>replace the 20YY with 2022 where indicated on the Data Entry sheet</t>
    </r>
    <r>
      <rPr>
        <sz val="16"/>
        <color theme="1"/>
        <rFont val="Calibri"/>
        <family val="2"/>
        <scheme val="minor"/>
      </rPr>
      <t xml:space="preserve">. </t>
    </r>
  </si>
  <si>
    <t>Data Entry Instructions for Retail SLAQ</t>
  </si>
  <si>
    <r>
      <rPr>
        <b/>
        <i/>
        <sz val="26"/>
        <color theme="1"/>
        <rFont val="Calibri"/>
        <family val="2"/>
        <scheme val="minor"/>
      </rPr>
      <t>Instructions</t>
    </r>
    <r>
      <rPr>
        <i/>
        <sz val="18"/>
        <color theme="1"/>
        <rFont val="Calibri"/>
        <family val="2"/>
        <scheme val="minor"/>
      </rPr>
      <t xml:space="preserve">
1. Download two years of SLAQ</t>
    </r>
    <r>
      <rPr>
        <i/>
        <sz val="18"/>
        <rFont val="Calibri"/>
        <family val="2"/>
        <scheme val="minor"/>
      </rPr>
      <t xml:space="preserve"> Export</t>
    </r>
    <r>
      <rPr>
        <i/>
        <sz val="18"/>
        <color rgb="FFFF0000"/>
        <rFont val="Calibri"/>
        <family val="2"/>
        <scheme val="minor"/>
      </rPr>
      <t xml:space="preserve"> </t>
    </r>
    <r>
      <rPr>
        <i/>
        <sz val="18"/>
        <color theme="1"/>
        <rFont val="Calibri"/>
        <family val="2"/>
        <scheme val="minor"/>
      </rPr>
      <t xml:space="preserve">datasets from your LHD SharePoint folder or the SLAQ feature reports sent to you by email for the store for which you will be analyzing SLAQ data. 
2. Enter the store name and siteID into the blue shaded areas in rows 8 and 9
3. Update the Fiscal Years in cells D13 and E13 based on the two years of data you want to compare:
▸TIME 1/FFY 20XX (FIRST YEAR/PRE Data) - this should be first year of data you want to compare against. 
▸TIME 2/FFY 20YY (SECOND YEAR/POST Data) this should be the second year of data you want to compare with your first year of data.
4. Using EITHER the Export dataset or the SLAQ feature report, copy and paste data for the SAME site into the blue shaded areas in columns D and E of this template. 
</t>
    </r>
    <r>
      <rPr>
        <i/>
        <u/>
        <sz val="18"/>
        <color theme="1"/>
        <rFont val="Calibri"/>
        <family val="2"/>
        <scheme val="minor"/>
      </rPr>
      <t xml:space="preserve">
DO NOT</t>
    </r>
    <r>
      <rPr>
        <i/>
        <sz val="18"/>
        <color theme="1"/>
        <rFont val="Calibri"/>
        <family val="2"/>
        <scheme val="minor"/>
      </rPr>
      <t xml:space="preserve"> include the % symbol when entering the numbers into this template. 
</t>
    </r>
    <r>
      <rPr>
        <i/>
        <u/>
        <sz val="18"/>
        <color theme="1"/>
        <rFont val="Calibri"/>
        <family val="2"/>
        <scheme val="minor"/>
      </rPr>
      <t xml:space="preserve">
NOTE:</t>
    </r>
    <r>
      <rPr>
        <i/>
        <sz val="18"/>
        <color theme="1"/>
        <rFont val="Calibri"/>
        <family val="2"/>
        <scheme val="minor"/>
      </rPr>
      <t xml:space="preserve"> Variable names listed here MATCH variable names in the Retail SLAQ Export datasets or SLAQ feature reports. (See Example Image Below)
 </t>
    </r>
  </si>
  <si>
    <r>
      <rPr>
        <b/>
        <i/>
        <sz val="26"/>
        <color theme="1"/>
        <rFont val="Calibri"/>
        <family val="2"/>
        <scheme val="minor"/>
      </rPr>
      <t>Additional instructions for using the SLAQ feature reports</t>
    </r>
    <r>
      <rPr>
        <i/>
        <sz val="18"/>
        <color theme="1"/>
        <rFont val="Calibri"/>
        <family val="2"/>
        <scheme val="minor"/>
      </rPr>
      <t xml:space="preserve">
Using the Results summary table in the SLAQ feature reports, copy over data from the column titled "Percent of Points Possible" into the corresponding cells. DO NOT include the % symbol when entering the numbers into this template. Example from feature report below.
The summary table can be found on the page titled: Food Retail SLAQ: Results Summary, which is near the end of the feature report.
Reminder: Not all years are easily comparable against each other due to the revisions the Retail SLAQ underwent before the final, updated version was released in FFY 2023. 
</t>
    </r>
  </si>
  <si>
    <t>Retail Site</t>
  </si>
  <si>
    <t>siteID</t>
  </si>
  <si>
    <t>Use your Retail SLAQ Export data or Retail SLAQ Feature Reports to fill out the Time 1 and Time 2 columns</t>
  </si>
  <si>
    <t>Replace "20XX" with the year for the SLAQ output data</t>
  </si>
  <si>
    <t>Replace "20YY" with the year for the SLAQ output data</t>
  </si>
  <si>
    <t>Time 1</t>
  </si>
  <si>
    <t>Time 2</t>
  </si>
  <si>
    <t>Core Sections:</t>
  </si>
  <si>
    <t>Corresponding feature report labels and export variable names</t>
  </si>
  <si>
    <t>Product</t>
  </si>
  <si>
    <r>
      <rPr>
        <b/>
        <sz val="16"/>
        <color theme="1"/>
        <rFont val="Calibri"/>
        <family val="2"/>
        <scheme val="minor"/>
      </rPr>
      <t xml:space="preserve">Feature Report: </t>
    </r>
    <r>
      <rPr>
        <sz val="16"/>
        <color theme="1"/>
        <rFont val="Calibri"/>
        <family val="2"/>
        <scheme val="minor"/>
      </rPr>
      <t xml:space="preserve">See Results Summary table: "Product: Percent of Points Possible"
</t>
    </r>
    <r>
      <rPr>
        <b/>
        <sz val="16"/>
        <color theme="1"/>
        <rFont val="Calibri"/>
        <family val="2"/>
        <scheme val="minor"/>
      </rPr>
      <t xml:space="preserve">Export Data: </t>
    </r>
    <r>
      <rPr>
        <sz val="16"/>
        <color theme="1"/>
        <rFont val="Calibri"/>
        <family val="2"/>
        <scheme val="minor"/>
      </rPr>
      <t>variable "PercentProductScore"</t>
    </r>
  </si>
  <si>
    <t>Pricing</t>
  </si>
  <si>
    <r>
      <rPr>
        <b/>
        <sz val="16"/>
        <color theme="1"/>
        <rFont val="Calibri"/>
        <family val="2"/>
        <scheme val="minor"/>
      </rPr>
      <t xml:space="preserve">Feature Report: </t>
    </r>
    <r>
      <rPr>
        <sz val="16"/>
        <color theme="1"/>
        <rFont val="Calibri"/>
        <family val="2"/>
        <scheme val="minor"/>
      </rPr>
      <t xml:space="preserve">See Results Summary table: "Pricing: Percent of Points Possible"
</t>
    </r>
    <r>
      <rPr>
        <b/>
        <sz val="16"/>
        <color theme="1"/>
        <rFont val="Calibri"/>
        <family val="2"/>
        <scheme val="minor"/>
      </rPr>
      <t xml:space="preserve">Export Data: </t>
    </r>
    <r>
      <rPr>
        <sz val="16"/>
        <color theme="1"/>
        <rFont val="Calibri"/>
        <family val="2"/>
        <scheme val="minor"/>
      </rPr>
      <t>variable "PercentPricingScore"</t>
    </r>
  </si>
  <si>
    <t>Placement/Display</t>
  </si>
  <si>
    <r>
      <rPr>
        <b/>
        <sz val="16"/>
        <color theme="1"/>
        <rFont val="Calibri"/>
        <family val="2"/>
        <scheme val="minor"/>
      </rPr>
      <t>Feature Report: See Results Summary Table</t>
    </r>
    <r>
      <rPr>
        <sz val="16"/>
        <color theme="1"/>
        <rFont val="Calibri"/>
        <family val="2"/>
        <scheme val="minor"/>
      </rPr>
      <t xml:space="preserve">: "Placement/Display: Percent of Points Possible"
</t>
    </r>
    <r>
      <rPr>
        <b/>
        <sz val="16"/>
        <color theme="1"/>
        <rFont val="Calibri"/>
        <family val="2"/>
        <scheme val="minor"/>
      </rPr>
      <t xml:space="preserve">Export Data: </t>
    </r>
    <r>
      <rPr>
        <sz val="16"/>
        <color theme="1"/>
        <rFont val="Calibri"/>
        <family val="2"/>
        <scheme val="minor"/>
      </rPr>
      <t>variable "PercentPlacementDisplayScore"</t>
    </r>
  </si>
  <si>
    <t>Promotion</t>
  </si>
  <si>
    <r>
      <rPr>
        <b/>
        <sz val="16"/>
        <color theme="1"/>
        <rFont val="Calibri"/>
        <family val="2"/>
        <scheme val="minor"/>
      </rPr>
      <t xml:space="preserve">Feature Report: </t>
    </r>
    <r>
      <rPr>
        <sz val="16"/>
        <color theme="1"/>
        <rFont val="Calibri"/>
        <family val="2"/>
        <scheme val="minor"/>
      </rPr>
      <t xml:space="preserve">See Results Summary table: "Promotion: Percent of Points Possible"
</t>
    </r>
    <r>
      <rPr>
        <b/>
        <sz val="16"/>
        <color theme="1"/>
        <rFont val="Calibri"/>
        <family val="2"/>
        <scheme val="minor"/>
      </rPr>
      <t xml:space="preserve">Export Data: </t>
    </r>
    <r>
      <rPr>
        <sz val="16"/>
        <color theme="1"/>
        <rFont val="Calibri"/>
        <family val="2"/>
        <scheme val="minor"/>
      </rPr>
      <t>variable "PercentPromotionScore"</t>
    </r>
  </si>
  <si>
    <t>Retail Identity</t>
  </si>
  <si>
    <r>
      <rPr>
        <b/>
        <sz val="16"/>
        <color theme="1"/>
        <rFont val="Calibri"/>
        <family val="2"/>
        <scheme val="minor"/>
      </rPr>
      <t xml:space="preserve">Feature Report: </t>
    </r>
    <r>
      <rPr>
        <sz val="16"/>
        <color theme="1"/>
        <rFont val="Calibri"/>
        <family val="2"/>
        <scheme val="minor"/>
      </rPr>
      <t xml:space="preserve">See Results Summary table: "Retail Identity: Percent of Points Possible"
</t>
    </r>
    <r>
      <rPr>
        <b/>
        <sz val="16"/>
        <color theme="1"/>
        <rFont val="Calibri"/>
        <family val="2"/>
        <scheme val="minor"/>
      </rPr>
      <t xml:space="preserve">Export Data: </t>
    </r>
    <r>
      <rPr>
        <sz val="16"/>
        <color theme="1"/>
        <rFont val="Calibri"/>
        <family val="2"/>
        <scheme val="minor"/>
      </rPr>
      <t>variable "PercentRetailIdenityScore"</t>
    </r>
  </si>
  <si>
    <t>Community Engagement</t>
  </si>
  <si>
    <r>
      <rPr>
        <b/>
        <sz val="16"/>
        <color theme="1"/>
        <rFont val="Calibri"/>
        <family val="2"/>
        <scheme val="minor"/>
      </rPr>
      <t xml:space="preserve">Feature Report: </t>
    </r>
    <r>
      <rPr>
        <sz val="16"/>
        <color theme="1"/>
        <rFont val="Calibri"/>
        <family val="2"/>
        <scheme val="minor"/>
      </rPr>
      <t xml:space="preserve">See Results Summary table: "Community Engagement: Percent of Points Possible"
</t>
    </r>
    <r>
      <rPr>
        <b/>
        <sz val="16"/>
        <color theme="1"/>
        <rFont val="Calibri"/>
        <family val="2"/>
        <scheme val="minor"/>
      </rPr>
      <t xml:space="preserve">Export Data: </t>
    </r>
    <r>
      <rPr>
        <sz val="16"/>
        <color theme="1"/>
        <rFont val="Calibri"/>
        <family val="2"/>
        <scheme val="minor"/>
      </rPr>
      <t>variable "PercentommunityEngagementScore"</t>
    </r>
  </si>
  <si>
    <t>Total</t>
  </si>
  <si>
    <r>
      <rPr>
        <b/>
        <sz val="16"/>
        <color theme="1"/>
        <rFont val="Calibri"/>
        <family val="2"/>
        <scheme val="minor"/>
      </rPr>
      <t xml:space="preserve">Feature Report: </t>
    </r>
    <r>
      <rPr>
        <sz val="16"/>
        <color theme="1"/>
        <rFont val="Calibri"/>
        <family val="2"/>
        <scheme val="minor"/>
      </rPr>
      <t xml:space="preserve">See Results Summary table: "Total: Percent of Points Possible" 
</t>
    </r>
    <r>
      <rPr>
        <b/>
        <sz val="16"/>
        <color theme="1"/>
        <rFont val="Calibri"/>
        <family val="2"/>
        <scheme val="minor"/>
      </rPr>
      <t>Export Data:</t>
    </r>
    <r>
      <rPr>
        <sz val="16"/>
        <color theme="1"/>
        <rFont val="Calibri"/>
        <family val="2"/>
        <scheme val="minor"/>
      </rPr>
      <t xml:space="preserve"> variable "PercentAllSectionsScore"</t>
    </r>
  </si>
  <si>
    <t xml:space="preserve">Sections below are not applicable to all stores.
 These sections deal with products, services, and/or store layouts that are not available in or applicable to all stores. If you have sccores for some sections, but not all, you can still enter the section scores that you have. 
- For the section scores you do have, enter the corresponding percent values form the export dataset or feature report in the appropriate blue shaded cells. 
- If there are no data for any of these "other sections" (i.e., the section score is not available), leave that cell blank. </t>
  </si>
  <si>
    <t>Products in End-Caps</t>
  </si>
  <si>
    <r>
      <rPr>
        <b/>
        <sz val="16"/>
        <color theme="1"/>
        <rFont val="Calibri"/>
        <family val="2"/>
        <scheme val="minor"/>
      </rPr>
      <t>Feature Report:</t>
    </r>
    <r>
      <rPr>
        <sz val="16"/>
        <color theme="1"/>
        <rFont val="Calibri"/>
        <family val="2"/>
        <scheme val="minor"/>
      </rPr>
      <t xml:space="preserve"> See Results Summary table: 
"Products in End-Caps: Percent of points possible"
</t>
    </r>
    <r>
      <rPr>
        <b/>
        <sz val="16"/>
        <color theme="1"/>
        <rFont val="Calibri"/>
        <family val="2"/>
        <scheme val="minor"/>
      </rPr>
      <t>Export Data:</t>
    </r>
    <r>
      <rPr>
        <sz val="16"/>
        <color theme="1"/>
        <rFont val="Calibri"/>
        <family val="2"/>
        <scheme val="minor"/>
      </rPr>
      <t xml:space="preserve"> variable "PercentEndcapProductsScore"</t>
    </r>
  </si>
  <si>
    <t>Products in Free-Standing Displays</t>
  </si>
  <si>
    <r>
      <rPr>
        <b/>
        <sz val="16"/>
        <color theme="1"/>
        <rFont val="Calibri"/>
        <family val="2"/>
        <scheme val="minor"/>
      </rPr>
      <t xml:space="preserve">Feature Report: </t>
    </r>
    <r>
      <rPr>
        <sz val="16"/>
        <color theme="1"/>
        <rFont val="Calibri"/>
        <family val="2"/>
        <scheme val="minor"/>
      </rPr>
      <t xml:space="preserve">See Results Summary table:
"Products in Free-Standing Displays: Percent of points possible"
</t>
    </r>
    <r>
      <rPr>
        <b/>
        <sz val="16"/>
        <color theme="1"/>
        <rFont val="Calibri"/>
        <family val="2"/>
        <scheme val="minor"/>
      </rPr>
      <t>Export Data:</t>
    </r>
    <r>
      <rPr>
        <sz val="16"/>
        <color theme="1"/>
        <rFont val="Calibri"/>
        <family val="2"/>
        <scheme val="minor"/>
      </rPr>
      <t xml:space="preserve"> variable "PercentFSDProductsScore"</t>
    </r>
  </si>
  <si>
    <t>Fountain/To-Go Drinks</t>
  </si>
  <si>
    <r>
      <rPr>
        <b/>
        <sz val="16"/>
        <color theme="1"/>
        <rFont val="Calibri"/>
        <family val="2"/>
        <scheme val="minor"/>
      </rPr>
      <t>Feature Report:</t>
    </r>
    <r>
      <rPr>
        <sz val="16"/>
        <color theme="1"/>
        <rFont val="Calibri"/>
        <family val="2"/>
        <scheme val="minor"/>
      </rPr>
      <t xml:space="preserve"> See Results Summary table:
"Fountain/To-Go Drinks: Percent of points possible"
</t>
    </r>
    <r>
      <rPr>
        <b/>
        <sz val="16"/>
        <color theme="1"/>
        <rFont val="Calibri"/>
        <family val="2"/>
        <scheme val="minor"/>
      </rPr>
      <t>Export Data:</t>
    </r>
    <r>
      <rPr>
        <sz val="16"/>
        <color theme="1"/>
        <rFont val="Calibri"/>
        <family val="2"/>
        <scheme val="minor"/>
      </rPr>
      <t xml:space="preserve"> variable "PercentFountainToGoDrinksScore"</t>
    </r>
  </si>
  <si>
    <t>Prepared Foods/Meals</t>
  </si>
  <si>
    <r>
      <rPr>
        <b/>
        <sz val="16"/>
        <color theme="1"/>
        <rFont val="Calibri"/>
        <family val="2"/>
        <scheme val="minor"/>
      </rPr>
      <t>Feature Report:</t>
    </r>
    <r>
      <rPr>
        <sz val="16"/>
        <color theme="1"/>
        <rFont val="Calibri"/>
        <family val="2"/>
        <scheme val="minor"/>
      </rPr>
      <t xml:space="preserve"> See Results Summary table:
"Prepared Foods/Meals: Percent of points possible"
</t>
    </r>
    <r>
      <rPr>
        <b/>
        <sz val="16"/>
        <color theme="1"/>
        <rFont val="Calibri"/>
        <family val="2"/>
        <scheme val="minor"/>
      </rPr>
      <t>Export Data:</t>
    </r>
    <r>
      <rPr>
        <sz val="16"/>
        <color theme="1"/>
        <rFont val="Calibri"/>
        <family val="2"/>
        <scheme val="minor"/>
      </rPr>
      <t xml:space="preserve"> variable "PercentReadyToEatScore"</t>
    </r>
  </si>
  <si>
    <t>Price Comparisons: Bread</t>
  </si>
  <si>
    <r>
      <rPr>
        <b/>
        <sz val="16"/>
        <color theme="1"/>
        <rFont val="Calibri"/>
        <family val="2"/>
        <scheme val="minor"/>
      </rPr>
      <t>Feature Report:</t>
    </r>
    <r>
      <rPr>
        <sz val="16"/>
        <color theme="1"/>
        <rFont val="Calibri"/>
        <family val="2"/>
        <scheme val="minor"/>
      </rPr>
      <t xml:space="preserve"> See Results Summary table:
"Bread: Percent of points possible"
</t>
    </r>
    <r>
      <rPr>
        <b/>
        <sz val="16"/>
        <color theme="1"/>
        <rFont val="Calibri"/>
        <family val="2"/>
        <scheme val="minor"/>
      </rPr>
      <t>Export Data:</t>
    </r>
    <r>
      <rPr>
        <sz val="16"/>
        <color theme="1"/>
        <rFont val="Calibri"/>
        <family val="2"/>
        <scheme val="minor"/>
      </rPr>
      <t xml:space="preserve"> variable "PercentBreadComparisonScore"</t>
    </r>
  </si>
  <si>
    <t>Price Comparisons: Beverages</t>
  </si>
  <si>
    <r>
      <rPr>
        <b/>
        <sz val="16"/>
        <color theme="1"/>
        <rFont val="Calibri"/>
        <family val="2"/>
        <scheme val="minor"/>
      </rPr>
      <t>Feature Report:</t>
    </r>
    <r>
      <rPr>
        <sz val="16"/>
        <color theme="1"/>
        <rFont val="Calibri"/>
        <family val="2"/>
        <scheme val="minor"/>
      </rPr>
      <t xml:space="preserve"> See Results Summary table:
"Soda: Percent of points possible"
</t>
    </r>
    <r>
      <rPr>
        <b/>
        <sz val="16"/>
        <color theme="1"/>
        <rFont val="Calibri"/>
        <family val="2"/>
        <scheme val="minor"/>
      </rPr>
      <t>Export Data:</t>
    </r>
    <r>
      <rPr>
        <sz val="16"/>
        <color theme="1"/>
        <rFont val="Calibri"/>
        <family val="2"/>
        <scheme val="minor"/>
      </rPr>
      <t xml:space="preserve"> variable "PercentBeverageComparisonScore"</t>
    </r>
  </si>
  <si>
    <t>Site Name</t>
  </si>
  <si>
    <t>Site ID</t>
  </si>
  <si>
    <t>Table 1. Retail SLAQ Core Sections: Percent Scores and Change in Scores Between Years</t>
  </si>
  <si>
    <t>How to interpret these results:</t>
  </si>
  <si>
    <t>SLAQ Section</t>
  </si>
  <si>
    <t>Difference in Percent From Time 1 to Time 2</t>
  </si>
  <si>
    <t>Percent Difference From Time 1 to Time 2</t>
  </si>
  <si>
    <t>The "Difference in Percent" column represents the difference in values between the two years (e.g. 78.21 - 65.32 = 12.89)
The "Percent Change from FFY XX to FFY YY" represents the difference as a percentage of the value in FFY XX {e.g. (78.21 - 65.32) / 65.32 = 19.73%}
These are two different ways of looking at how much change occurred over time.</t>
  </si>
  <si>
    <t>Positive numbers in the two "difference columns"  indicate that the score went up with time (i.e., the healthfulness in this aspect of the store has improved), negative numbers indicate that the score went down with time (i.e., this aspect of the store environment has potential for improvement or strengthening).</t>
  </si>
  <si>
    <t>Notes section (optional):</t>
  </si>
  <si>
    <t>Add notes for trends observed between years.</t>
  </si>
  <si>
    <t xml:space="preserve"> For example: Covid impact, staffing shortages, funding changes, etc</t>
  </si>
  <si>
    <t xml:space="preserve">Overall SLAQ </t>
  </si>
  <si>
    <t>Table 2. Retail SLAQ Sections Not Applicable to All Stores: Percent Scores and Change in Scores Between Years</t>
  </si>
  <si>
    <t>Change in Percent From Time 1 to Time 2</t>
  </si>
  <si>
    <t>Price Comparisons: Beverage</t>
  </si>
  <si>
    <t>Section ID</t>
  </si>
  <si>
    <t xml:space="preserve">Chart 1. </t>
  </si>
  <si>
    <t>Chart 3.</t>
  </si>
  <si>
    <t xml:space="preserve"> </t>
  </si>
  <si>
    <t>Chart 2.</t>
  </si>
  <si>
    <t xml:space="preserve">Chart 4. </t>
  </si>
  <si>
    <t>Sections range from “Products in End Caps” to “Price Comparisons: Beverage”</t>
  </si>
  <si>
    <t>Sections</t>
  </si>
  <si>
    <t>TIME 1</t>
  </si>
  <si>
    <t>Change Time 2- Time 1</t>
  </si>
  <si>
    <t>change in percent score from year one to year 2</t>
  </si>
  <si>
    <t>Percent Difference from year 1 to year 2</t>
  </si>
  <si>
    <t>Positive value</t>
  </si>
  <si>
    <t>Negative value</t>
  </si>
  <si>
    <t>Category Present Time 1</t>
  </si>
  <si>
    <t>Category Present Time 2</t>
  </si>
  <si>
    <t>Change Time 1-time 2</t>
  </si>
  <si>
    <t>Scoring sections</t>
  </si>
  <si>
    <t>Maximum points 
possible</t>
  </si>
  <si>
    <t>Points 
received</t>
  </si>
  <si>
    <t>Percent of 
points possible</t>
  </si>
  <si>
    <t>Retail idenity</t>
  </si>
  <si>
    <t>Sections not applicable to all stores:</t>
  </si>
  <si>
    <t>Products in Free-standing Displays</t>
  </si>
  <si>
    <t>Price Comparisons:
    -     4 Whole Grain vs White Bread
    -     Soda vs Water</t>
  </si>
  <si>
    <t>4
3</t>
  </si>
  <si>
    <r>
      <t xml:space="preserve">This template </t>
    </r>
    <r>
      <rPr>
        <u/>
        <sz val="16"/>
        <color theme="1"/>
        <rFont val="Calibri"/>
        <family val="2"/>
        <scheme val="minor"/>
      </rPr>
      <t>does not</t>
    </r>
    <r>
      <rPr>
        <sz val="16"/>
        <color theme="1"/>
        <rFont val="Calibri"/>
        <family val="2"/>
        <scheme val="minor"/>
      </rPr>
      <t xml:space="preserve"> aggregate data across multiple sites. Please </t>
    </r>
    <r>
      <rPr>
        <u/>
        <sz val="16"/>
        <color theme="1"/>
        <rFont val="Calibri"/>
        <family val="2"/>
        <scheme val="minor"/>
      </rPr>
      <t>do not</t>
    </r>
    <r>
      <rPr>
        <sz val="16"/>
        <color theme="1"/>
        <rFont val="Calibri"/>
        <family val="2"/>
        <scheme val="minor"/>
      </rPr>
      <t xml:space="preserve"> share this template with others outside your organization, as it is not a public-facing document. Please copy and paste or print results you would like to share publicly.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</si>
</sst>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0">
    <font>
      <sz val="11"/>
      <color theme="1"/>
      <name val="Calibri"/>
      <family val="2"/>
      <scheme val="minor"/>
    </font>
    <font>
      <sz val="11"/>
      <color theme="1"/>
      <name val="Calibri"/>
      <family val="2"/>
      <scheme val="minor"/>
    </font>
    <font>
      <sz val="11"/>
      <color theme="0"/>
      <name val="Calibri"/>
      <family val="2"/>
      <scheme val="minor"/>
    </font>
    <font>
      <b/>
      <sz val="22"/>
      <color theme="0"/>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u/>
      <sz val="16"/>
      <color theme="1"/>
      <name val="Calibri"/>
      <family val="2"/>
      <scheme val="minor"/>
    </font>
    <font>
      <sz val="16"/>
      <color rgb="FF000000"/>
      <name val="Calibri"/>
      <family val="2"/>
    </font>
    <font>
      <b/>
      <sz val="16"/>
      <color rgb="FF000000"/>
      <name val="Calibri"/>
      <family val="2"/>
    </font>
    <font>
      <b/>
      <u/>
      <sz val="16"/>
      <color rgb="FF000000"/>
      <name val="Calibri"/>
      <family val="2"/>
    </font>
    <font>
      <u/>
      <sz val="16"/>
      <color theme="1"/>
      <name val="Calibri"/>
      <family val="2"/>
      <scheme val="minor"/>
    </font>
    <font>
      <u/>
      <sz val="16"/>
      <color theme="0"/>
      <name val="Calibri"/>
      <family val="2"/>
      <scheme val="minor"/>
    </font>
    <font>
      <b/>
      <sz val="18"/>
      <color theme="0"/>
      <name val="Calibri"/>
      <family val="2"/>
      <scheme val="minor"/>
    </font>
    <font>
      <b/>
      <sz val="14"/>
      <color theme="1"/>
      <name val="Calibri"/>
      <family val="2"/>
      <scheme val="minor"/>
    </font>
    <font>
      <sz val="16"/>
      <color theme="1"/>
      <name val="Calibri (Body)_x0000_"/>
    </font>
    <font>
      <sz val="16"/>
      <color rgb="FF0070C0"/>
      <name val="Calibri"/>
      <family val="2"/>
      <scheme val="minor"/>
    </font>
    <font>
      <sz val="18"/>
      <color theme="1"/>
      <name val="Calibri"/>
      <family val="2"/>
      <scheme val="minor"/>
    </font>
    <font>
      <b/>
      <sz val="18"/>
      <color theme="1"/>
      <name val="Calibri"/>
      <family val="2"/>
      <scheme val="minor"/>
    </font>
    <font>
      <sz val="22"/>
      <color theme="1"/>
      <name val="Calibri"/>
      <family val="2"/>
      <scheme val="minor"/>
    </font>
    <font>
      <b/>
      <sz val="26"/>
      <color theme="1"/>
      <name val="Calibri"/>
      <family val="2"/>
      <scheme val="minor"/>
    </font>
    <font>
      <b/>
      <sz val="14"/>
      <color rgb="FFFFFFFF"/>
      <name val="Calibri"/>
      <family val="2"/>
      <scheme val="minor"/>
    </font>
    <font>
      <b/>
      <sz val="16"/>
      <name val="Calibri"/>
      <family val="2"/>
      <scheme val="minor"/>
    </font>
    <font>
      <b/>
      <i/>
      <sz val="16"/>
      <name val="Calibri"/>
      <family val="2"/>
      <scheme val="minor"/>
    </font>
    <font>
      <b/>
      <sz val="26"/>
      <color theme="0"/>
      <name val="Calibri"/>
      <family val="2"/>
      <scheme val="minor"/>
    </font>
    <font>
      <b/>
      <sz val="16"/>
      <color theme="0"/>
      <name val="Calibri"/>
      <family val="2"/>
      <scheme val="minor"/>
    </font>
    <font>
      <sz val="14"/>
      <color theme="1"/>
      <name val="Calibri"/>
      <family val="2"/>
      <scheme val="minor"/>
    </font>
    <font>
      <sz val="14"/>
      <color theme="0"/>
      <name val="Calibri"/>
      <family val="2"/>
      <scheme val="minor"/>
    </font>
    <font>
      <b/>
      <sz val="11"/>
      <color theme="1"/>
      <name val="Calibri"/>
      <family val="2"/>
      <scheme val="minor"/>
    </font>
    <font>
      <b/>
      <sz val="12"/>
      <color rgb="FFFFFFFF"/>
      <name val="Calibri"/>
      <family val="2"/>
      <scheme val="minor"/>
    </font>
    <font>
      <b/>
      <sz val="14"/>
      <color theme="0"/>
      <name val="Calibri"/>
      <family val="2"/>
      <scheme val="minor"/>
    </font>
    <font>
      <i/>
      <sz val="12"/>
      <color rgb="FF538135"/>
      <name val="Calibri"/>
      <family val="2"/>
      <scheme val="minor"/>
    </font>
    <font>
      <b/>
      <i/>
      <sz val="12"/>
      <color rgb="FF538135"/>
      <name val="Calibri"/>
      <family val="2"/>
      <scheme val="minor"/>
    </font>
    <font>
      <b/>
      <sz val="12"/>
      <color theme="0"/>
      <name val="Calibri"/>
      <family val="2"/>
      <scheme val="minor"/>
    </font>
    <font>
      <b/>
      <sz val="28"/>
      <color theme="0"/>
      <name val="Calibri"/>
      <family val="2"/>
      <scheme val="minor"/>
    </font>
    <font>
      <b/>
      <sz val="11"/>
      <color theme="0"/>
      <name val="Calibri"/>
      <family val="2"/>
      <scheme val="minor"/>
    </font>
    <font>
      <b/>
      <sz val="24"/>
      <color theme="1"/>
      <name val="Calibri"/>
      <family val="2"/>
      <scheme val="minor"/>
    </font>
    <font>
      <i/>
      <sz val="11"/>
      <color theme="1"/>
      <name val="Calibri"/>
      <family val="2"/>
      <scheme val="minor"/>
    </font>
    <font>
      <sz val="16"/>
      <name val="Calibri"/>
      <family val="2"/>
      <scheme val="minor"/>
    </font>
    <font>
      <sz val="16"/>
      <color rgb="FFFF0000"/>
      <name val="Calibri"/>
      <family val="2"/>
      <scheme val="minor"/>
    </font>
    <font>
      <sz val="16"/>
      <name val="Calibri"/>
      <family val="2"/>
    </font>
    <font>
      <b/>
      <sz val="16"/>
      <name val="Calibri"/>
      <family val="2"/>
    </font>
    <font>
      <b/>
      <sz val="12"/>
      <color theme="1"/>
      <name val="Calibri"/>
      <family val="2"/>
      <scheme val="minor"/>
    </font>
    <font>
      <sz val="14"/>
      <color rgb="FF000000"/>
      <name val="Calibri"/>
      <family val="2"/>
      <scheme val="minor"/>
    </font>
    <font>
      <b/>
      <sz val="15"/>
      <color theme="3"/>
      <name val="Calibri"/>
      <family val="2"/>
      <scheme val="minor"/>
    </font>
    <font>
      <b/>
      <sz val="13"/>
      <color theme="3"/>
      <name val="Calibri"/>
      <family val="2"/>
      <scheme val="minor"/>
    </font>
    <font>
      <b/>
      <sz val="18"/>
      <name val="Calibri"/>
      <family val="2"/>
      <scheme val="minor"/>
    </font>
    <font>
      <u/>
      <sz val="18"/>
      <color theme="0"/>
      <name val="Calibri"/>
      <family val="2"/>
      <scheme val="minor"/>
    </font>
    <font>
      <b/>
      <sz val="18"/>
      <color rgb="FFFFFFFF"/>
      <name val="Calibri"/>
      <family val="2"/>
      <scheme val="minor"/>
    </font>
    <font>
      <i/>
      <u/>
      <sz val="18"/>
      <color theme="1"/>
      <name val="Calibri"/>
      <family val="2"/>
      <scheme val="minor"/>
    </font>
    <font>
      <i/>
      <sz val="18"/>
      <color theme="1"/>
      <name val="Calibri"/>
      <family val="2"/>
      <scheme val="minor"/>
    </font>
    <font>
      <b/>
      <i/>
      <sz val="26"/>
      <color theme="1"/>
      <name val="Calibri"/>
      <family val="2"/>
      <scheme val="minor"/>
    </font>
    <font>
      <i/>
      <sz val="18"/>
      <name val="Calibri"/>
      <family val="2"/>
      <scheme val="minor"/>
    </font>
    <font>
      <i/>
      <sz val="18"/>
      <color rgb="FFFF0000"/>
      <name val="Calibri"/>
      <family val="2"/>
      <scheme val="minor"/>
    </font>
    <font>
      <i/>
      <sz val="16"/>
      <color theme="1"/>
      <name val="Calibri"/>
      <family val="2"/>
      <scheme val="minor"/>
    </font>
    <font>
      <b/>
      <i/>
      <sz val="18"/>
      <color theme="1"/>
      <name val="Calibri"/>
      <family val="2"/>
      <scheme val="minor"/>
    </font>
    <font>
      <i/>
      <sz val="16"/>
      <name val="Calibri"/>
      <family val="2"/>
      <scheme val="minor"/>
    </font>
    <font>
      <i/>
      <sz val="16"/>
      <name val="Calibri"/>
      <family val="2"/>
    </font>
    <font>
      <sz val="16"/>
      <color theme="0"/>
      <name val="Calibri"/>
      <family val="2"/>
      <scheme val="minor"/>
    </font>
    <font>
      <b/>
      <sz val="20"/>
      <color theme="0"/>
      <name val="Calibri"/>
      <family val="2"/>
      <scheme val="minor"/>
    </font>
  </fonts>
  <fills count="15">
    <fill>
      <patternFill patternType="none"/>
    </fill>
    <fill>
      <patternFill patternType="gray125"/>
    </fill>
    <fill>
      <patternFill patternType="solid">
        <fgColor rgb="FF00944D"/>
        <bgColor indexed="64"/>
      </patternFill>
    </fill>
    <fill>
      <patternFill patternType="solid">
        <fgColor theme="2"/>
        <bgColor indexed="64"/>
      </patternFill>
    </fill>
    <fill>
      <patternFill patternType="solid">
        <fgColor theme="0" tint="-0.14999847407452621"/>
        <bgColor indexed="64"/>
      </patternFill>
    </fill>
    <fill>
      <patternFill patternType="solid">
        <fgColor rgb="FF702B84"/>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D0CECE"/>
        <bgColor indexed="64"/>
      </patternFill>
    </fill>
    <fill>
      <patternFill patternType="solid">
        <fgColor theme="9" tint="0.79998168889431442"/>
        <bgColor indexed="64"/>
      </patternFill>
    </fill>
    <fill>
      <patternFill patternType="solid">
        <fgColor rgb="FFFFFFCC"/>
      </patternFill>
    </fill>
    <fill>
      <patternFill patternType="solid">
        <fgColor theme="0"/>
        <bgColor indexed="64"/>
      </patternFill>
    </fill>
    <fill>
      <patternFill patternType="solid">
        <fgColor rgb="FFFFEF2C"/>
        <bgColor indexed="64"/>
      </patternFill>
    </fill>
    <fill>
      <patternFill patternType="solid">
        <fgColor rgb="FF2B388F"/>
        <bgColor indexed="64"/>
      </patternFill>
    </fill>
    <fill>
      <patternFill patternType="solid">
        <fgColor rgb="FF3A4CC2"/>
        <bgColor indexed="64"/>
      </patternFill>
    </fill>
  </fills>
  <borders count="52">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44" fillId="0" borderId="39" applyNumberFormat="0" applyFill="0" applyAlignment="0" applyProtection="0"/>
    <xf numFmtId="0" fontId="45" fillId="0" borderId="40" applyNumberFormat="0" applyFill="0" applyAlignment="0" applyProtection="0"/>
    <xf numFmtId="0" fontId="1" fillId="10" borderId="41" applyNumberFormat="0" applyFont="0" applyAlignment="0" applyProtection="0"/>
  </cellStyleXfs>
  <cellXfs count="225">
    <xf numFmtId="0" fontId="0" fillId="0" borderId="0" xfId="0"/>
    <xf numFmtId="0" fontId="4" fillId="0" borderId="0" xfId="0" applyFont="1" applyAlignment="1">
      <alignment vertical="center"/>
    </xf>
    <xf numFmtId="0" fontId="5" fillId="0" borderId="0" xfId="0" applyFont="1" applyAlignment="1">
      <alignment horizontal="left" vertical="center" wrapText="1"/>
    </xf>
    <xf numFmtId="0" fontId="4" fillId="0" borderId="0" xfId="0" applyFont="1"/>
    <xf numFmtId="0" fontId="19" fillId="0" borderId="0" xfId="0" applyFont="1" applyAlignment="1">
      <alignment horizontal="center"/>
    </xf>
    <xf numFmtId="0" fontId="17" fillId="7" borderId="13" xfId="0" applyFont="1" applyFill="1" applyBorder="1" applyAlignment="1">
      <alignment vertical="center" wrapText="1"/>
    </xf>
    <xf numFmtId="0" fontId="17" fillId="7" borderId="14" xfId="0" applyFont="1" applyFill="1" applyBorder="1" applyAlignment="1">
      <alignment vertical="center" wrapText="1"/>
    </xf>
    <xf numFmtId="0" fontId="18" fillId="7" borderId="15" xfId="0" applyFont="1" applyFill="1" applyBorder="1" applyAlignment="1">
      <alignment horizontal="left" vertical="center"/>
    </xf>
    <xf numFmtId="0" fontId="20" fillId="0" borderId="0" xfId="0" applyFont="1" applyAlignment="1">
      <alignment horizontal="center" vertical="center"/>
    </xf>
    <xf numFmtId="0" fontId="20" fillId="0" borderId="0" xfId="0" applyFont="1" applyAlignment="1">
      <alignment vertical="center"/>
    </xf>
    <xf numFmtId="0" fontId="6" fillId="0" borderId="0" xfId="0" applyFont="1" applyAlignment="1">
      <alignment horizontal="center" vertical="center" wrapText="1"/>
    </xf>
    <xf numFmtId="1" fontId="0" fillId="0" borderId="0" xfId="0" applyNumberFormat="1" applyAlignment="1">
      <alignment horizontal="center" vertical="center"/>
    </xf>
    <xf numFmtId="0" fontId="24" fillId="0" borderId="0" xfId="0" applyFont="1"/>
    <xf numFmtId="0" fontId="2" fillId="0" borderId="0" xfId="0" applyFont="1"/>
    <xf numFmtId="0" fontId="25" fillId="0" borderId="0" xfId="0" applyFont="1" applyAlignment="1">
      <alignment horizontal="left" vertical="center"/>
    </xf>
    <xf numFmtId="0" fontId="25"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25" fillId="0" borderId="0" xfId="0" applyFont="1"/>
    <xf numFmtId="0" fontId="27" fillId="0" borderId="0" xfId="0" applyFont="1" applyAlignment="1">
      <alignment vertical="center" wrapText="1"/>
    </xf>
    <xf numFmtId="0" fontId="27" fillId="0" borderId="0" xfId="0" applyFont="1" applyAlignment="1">
      <alignment vertical="center"/>
    </xf>
    <xf numFmtId="0" fontId="6" fillId="0" borderId="9" xfId="0" applyFont="1" applyBorder="1" applyAlignment="1">
      <alignment horizontal="center" vertical="center" wrapText="1"/>
    </xf>
    <xf numFmtId="2" fontId="28" fillId="0" borderId="9" xfId="1" applyNumberFormat="1" applyFont="1" applyBorder="1"/>
    <xf numFmtId="9" fontId="0" fillId="0" borderId="9" xfId="1" applyFont="1" applyBorder="1"/>
    <xf numFmtId="0" fontId="0" fillId="0" borderId="9" xfId="0" applyBorder="1"/>
    <xf numFmtId="0" fontId="18" fillId="8" borderId="14" xfId="0" applyFont="1" applyFill="1" applyBorder="1" applyAlignment="1">
      <alignment horizontal="left" vertical="center"/>
    </xf>
    <xf numFmtId="0" fontId="14" fillId="0" borderId="0" xfId="0" applyFont="1"/>
    <xf numFmtId="0" fontId="0" fillId="0" borderId="11" xfId="0" applyBorder="1"/>
    <xf numFmtId="0" fontId="0" fillId="0" borderId="0" xfId="0" applyProtection="1">
      <protection locked="0"/>
    </xf>
    <xf numFmtId="0" fontId="35" fillId="2" borderId="9" xfId="0" applyFont="1" applyFill="1" applyBorder="1" applyAlignment="1">
      <alignment horizontal="left"/>
    </xf>
    <xf numFmtId="0" fontId="35" fillId="2" borderId="9" xfId="0" applyFont="1" applyFill="1" applyBorder="1" applyAlignment="1">
      <alignment horizontal="center" wrapText="1"/>
    </xf>
    <xf numFmtId="0" fontId="0" fillId="0" borderId="9" xfId="0" applyBorder="1" applyAlignment="1">
      <alignment horizontal="center"/>
    </xf>
    <xf numFmtId="2" fontId="0" fillId="0" borderId="9" xfId="0" applyNumberFormat="1" applyBorder="1" applyAlignment="1">
      <alignment horizontal="center"/>
    </xf>
    <xf numFmtId="0" fontId="0" fillId="9" borderId="9" xfId="0" applyFill="1" applyBorder="1" applyAlignment="1">
      <alignment horizontal="center"/>
    </xf>
    <xf numFmtId="2" fontId="0" fillId="9" borderId="9" xfId="0" applyNumberFormat="1" applyFill="1" applyBorder="1" applyAlignment="1">
      <alignment horizontal="center"/>
    </xf>
    <xf numFmtId="0" fontId="0" fillId="0" borderId="9" xfId="0" applyBorder="1" applyAlignment="1">
      <alignment wrapText="1"/>
    </xf>
    <xf numFmtId="0" fontId="0" fillId="0" borderId="9" xfId="0" applyBorder="1" applyAlignment="1">
      <alignment horizontal="center" wrapText="1"/>
    </xf>
    <xf numFmtId="0" fontId="28" fillId="9" borderId="9" xfId="0" applyFont="1" applyFill="1" applyBorder="1" applyAlignment="1">
      <alignment horizontal="center"/>
    </xf>
    <xf numFmtId="0" fontId="28" fillId="9" borderId="9" xfId="0" applyFont="1" applyFill="1" applyBorder="1"/>
    <xf numFmtId="0" fontId="21" fillId="0" borderId="0" xfId="0" applyFont="1" applyAlignment="1">
      <alignment horizontal="center" vertical="center" wrapText="1"/>
    </xf>
    <xf numFmtId="0" fontId="24" fillId="0" borderId="0" xfId="0" applyFont="1" applyAlignment="1">
      <alignment horizontal="center" vertical="center"/>
    </xf>
    <xf numFmtId="0" fontId="0" fillId="6" borderId="0" xfId="0" applyFill="1"/>
    <xf numFmtId="0" fontId="39" fillId="0" borderId="0" xfId="0" applyFont="1"/>
    <xf numFmtId="0" fontId="4" fillId="0" borderId="0" xfId="0" applyFont="1" applyAlignment="1">
      <alignment horizontal="left"/>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15" fontId="5" fillId="0" borderId="0" xfId="0" applyNumberFormat="1" applyFont="1" applyAlignment="1">
      <alignment horizontal="left"/>
    </xf>
    <xf numFmtId="0" fontId="5"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vertical="center"/>
    </xf>
    <xf numFmtId="0" fontId="4" fillId="0" borderId="2" xfId="0" applyFont="1" applyBorder="1" applyAlignment="1">
      <alignment horizontal="left" vertical="center"/>
    </xf>
    <xf numFmtId="0" fontId="40" fillId="0" borderId="0" xfId="0" applyFont="1" applyAlignment="1">
      <alignment vertical="center"/>
    </xf>
    <xf numFmtId="0" fontId="3" fillId="0" borderId="1" xfId="0" applyFont="1" applyBorder="1" applyAlignment="1">
      <alignment horizontal="center" vertical="center"/>
    </xf>
    <xf numFmtId="0" fontId="8"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wrapText="1"/>
    </xf>
    <xf numFmtId="0" fontId="12" fillId="0" borderId="0" xfId="0" applyFont="1" applyAlignment="1">
      <alignment horizontal="left" vertical="center"/>
    </xf>
    <xf numFmtId="0" fontId="8"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vertical="center"/>
    </xf>
    <xf numFmtId="0" fontId="5" fillId="0" borderId="0" xfId="0" applyFont="1"/>
    <xf numFmtId="0" fontId="11" fillId="0" borderId="0" xfId="0" applyFont="1" applyAlignment="1">
      <alignment horizontal="lef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5" xfId="0" applyFont="1" applyBorder="1" applyAlignment="1">
      <alignment vertical="center" wrapText="1"/>
    </xf>
    <xf numFmtId="0" fontId="5" fillId="0" borderId="26" xfId="0" applyFont="1" applyBorder="1" applyAlignment="1">
      <alignment vertical="center" wrapText="1"/>
    </xf>
    <xf numFmtId="0" fontId="3" fillId="2" borderId="7" xfId="0" applyFont="1" applyFill="1" applyBorder="1" applyAlignment="1">
      <alignment vertical="center"/>
    </xf>
    <xf numFmtId="0" fontId="3" fillId="2" borderId="0" xfId="0" applyFont="1" applyFill="1" applyAlignment="1">
      <alignment vertical="center"/>
    </xf>
    <xf numFmtId="0" fontId="3" fillId="0" borderId="0" xfId="0" applyFont="1" applyAlignment="1">
      <alignment vertical="center"/>
    </xf>
    <xf numFmtId="0" fontId="0" fillId="2" borderId="6" xfId="0" applyFill="1" applyBorder="1"/>
    <xf numFmtId="0" fontId="0" fillId="2" borderId="10" xfId="0" applyFill="1" applyBorder="1"/>
    <xf numFmtId="0" fontId="34" fillId="2" borderId="0" xfId="0" applyFont="1" applyFill="1" applyAlignment="1">
      <alignment vertical="center"/>
    </xf>
    <xf numFmtId="0" fontId="5" fillId="4" borderId="9" xfId="0" applyFont="1" applyFill="1" applyBorder="1" applyAlignment="1">
      <alignment horizontal="left" vertical="center"/>
    </xf>
    <xf numFmtId="0" fontId="0" fillId="0" borderId="0" xfId="0" applyAlignment="1">
      <alignment wrapText="1"/>
    </xf>
    <xf numFmtId="0" fontId="36" fillId="0" borderId="7" xfId="0" applyFont="1" applyBorder="1" applyAlignment="1">
      <alignment horizontal="left" vertical="center" wrapText="1" readingOrder="1"/>
    </xf>
    <xf numFmtId="0" fontId="36" fillId="0" borderId="8" xfId="0" applyFont="1" applyBorder="1" applyAlignment="1">
      <alignment horizontal="left" vertical="center" wrapText="1" readingOrder="1"/>
    </xf>
    <xf numFmtId="0" fontId="36" fillId="0" borderId="7" xfId="0" applyFont="1" applyBorder="1" applyAlignment="1">
      <alignment vertical="center"/>
    </xf>
    <xf numFmtId="0" fontId="36" fillId="0" borderId="8" xfId="0" applyFont="1" applyBorder="1" applyAlignment="1">
      <alignment vertical="center"/>
    </xf>
    <xf numFmtId="0" fontId="34" fillId="0" borderId="0" xfId="0" applyFont="1" applyAlignment="1">
      <alignment vertical="center"/>
    </xf>
    <xf numFmtId="0" fontId="17" fillId="0" borderId="0" xfId="0" applyFont="1" applyAlignment="1">
      <alignment vertical="top" wrapText="1"/>
    </xf>
    <xf numFmtId="0" fontId="20" fillId="0" borderId="0" xfId="0" applyFont="1" applyAlignment="1">
      <alignment vertical="top"/>
    </xf>
    <xf numFmtId="0" fontId="13" fillId="0" borderId="0" xfId="0" applyFont="1" applyAlignment="1">
      <alignment horizontal="center" vertical="center"/>
    </xf>
    <xf numFmtId="0" fontId="19" fillId="0" borderId="0" xfId="0" applyFont="1" applyAlignment="1">
      <alignment vertical="center" wrapText="1"/>
    </xf>
    <xf numFmtId="0" fontId="17" fillId="0" borderId="2" xfId="0" applyFont="1" applyBorder="1" applyAlignment="1">
      <alignment vertical="top" wrapText="1"/>
    </xf>
    <xf numFmtId="0" fontId="19" fillId="0" borderId="0" xfId="0" applyFont="1"/>
    <xf numFmtId="0" fontId="34" fillId="2" borderId="4" xfId="0" applyFont="1" applyFill="1" applyBorder="1" applyAlignment="1">
      <alignment vertical="center"/>
    </xf>
    <xf numFmtId="0" fontId="38" fillId="0" borderId="30" xfId="0" applyFont="1" applyBorder="1" applyAlignment="1">
      <alignment vertical="center"/>
    </xf>
    <xf numFmtId="0" fontId="31" fillId="0" borderId="0" xfId="0" applyFont="1" applyAlignment="1">
      <alignment vertical="center" wrapText="1"/>
    </xf>
    <xf numFmtId="0" fontId="6" fillId="0" borderId="30" xfId="0" applyFont="1" applyBorder="1" applyAlignment="1">
      <alignment vertical="center" wrapText="1"/>
    </xf>
    <xf numFmtId="9" fontId="0" fillId="0" borderId="29" xfId="1" applyFont="1" applyBorder="1"/>
    <xf numFmtId="0" fontId="29" fillId="2" borderId="36" xfId="0" applyFont="1" applyFill="1" applyBorder="1" applyAlignment="1">
      <alignment vertical="center" wrapText="1"/>
    </xf>
    <xf numFmtId="0" fontId="29" fillId="2" borderId="14" xfId="0" applyFont="1" applyFill="1" applyBorder="1" applyAlignment="1">
      <alignment horizontal="center" vertical="center" wrapText="1"/>
    </xf>
    <xf numFmtId="0" fontId="29" fillId="2" borderId="37" xfId="0" applyFont="1" applyFill="1" applyBorder="1" applyAlignment="1">
      <alignment horizontal="center" vertical="center" wrapText="1"/>
    </xf>
    <xf numFmtId="0" fontId="6" fillId="0" borderId="34" xfId="0" applyFont="1" applyBorder="1" applyAlignment="1">
      <alignment vertical="center" wrapText="1"/>
    </xf>
    <xf numFmtId="2" fontId="28" fillId="0" borderId="32" xfId="1" applyNumberFormat="1" applyFont="1" applyBorder="1"/>
    <xf numFmtId="9" fontId="0" fillId="0" borderId="32" xfId="1" applyFont="1" applyBorder="1"/>
    <xf numFmtId="9" fontId="0" fillId="0" borderId="38" xfId="1" applyFont="1" applyBorder="1"/>
    <xf numFmtId="0" fontId="33" fillId="2" borderId="14" xfId="0" applyFont="1" applyFill="1" applyBorder="1" applyAlignment="1">
      <alignment horizontal="center" vertical="center"/>
    </xf>
    <xf numFmtId="0" fontId="30" fillId="2" borderId="14" xfId="0" applyFont="1" applyFill="1" applyBorder="1" applyAlignment="1">
      <alignment horizontal="center" vertical="center" wrapText="1"/>
    </xf>
    <xf numFmtId="0" fontId="0" fillId="0" borderId="32" xfId="0" applyBorder="1"/>
    <xf numFmtId="0" fontId="32" fillId="0" borderId="0" xfId="0" applyFont="1" applyAlignment="1">
      <alignment vertical="center" wrapText="1"/>
    </xf>
    <xf numFmtId="0" fontId="42" fillId="2" borderId="36" xfId="0" applyFont="1" applyFill="1" applyBorder="1" applyAlignment="1">
      <alignment vertical="center"/>
    </xf>
    <xf numFmtId="0" fontId="38" fillId="0" borderId="0" xfId="0" applyFont="1" applyAlignment="1">
      <alignment horizontal="left" vertical="center" wrapText="1"/>
    </xf>
    <xf numFmtId="0" fontId="43" fillId="0" borderId="0" xfId="0" applyFont="1"/>
    <xf numFmtId="0" fontId="26" fillId="0" borderId="0" xfId="0" applyFont="1"/>
    <xf numFmtId="0" fontId="0" fillId="0" borderId="1" xfId="0" applyBorder="1"/>
    <xf numFmtId="0" fontId="38" fillId="8" borderId="29" xfId="0" applyFont="1" applyFill="1" applyBorder="1" applyAlignment="1">
      <alignment horizontal="left" vertical="center"/>
    </xf>
    <xf numFmtId="0" fontId="38" fillId="0" borderId="5" xfId="0" applyFont="1" applyBorder="1" applyAlignment="1">
      <alignment horizontal="left" vertical="center"/>
    </xf>
    <xf numFmtId="0" fontId="38" fillId="8" borderId="38" xfId="0" applyFont="1" applyFill="1" applyBorder="1" applyAlignment="1">
      <alignment vertical="center"/>
    </xf>
    <xf numFmtId="0" fontId="38" fillId="8" borderId="1" xfId="0" applyFont="1" applyFill="1" applyBorder="1" applyAlignment="1">
      <alignment vertical="center"/>
    </xf>
    <xf numFmtId="0" fontId="38" fillId="8" borderId="34" xfId="0" applyFont="1" applyFill="1" applyBorder="1" applyAlignment="1">
      <alignment vertical="center"/>
    </xf>
    <xf numFmtId="1" fontId="38" fillId="0" borderId="5" xfId="0" applyNumberFormat="1" applyFont="1" applyBorder="1" applyAlignment="1">
      <alignment vertical="center"/>
    </xf>
    <xf numFmtId="1" fontId="38" fillId="0" borderId="30" xfId="0" applyNumberFormat="1" applyFont="1" applyBorder="1" applyAlignment="1">
      <alignment vertical="center"/>
    </xf>
    <xf numFmtId="0" fontId="3" fillId="2" borderId="0" xfId="2" applyFont="1" applyFill="1" applyBorder="1" applyAlignment="1">
      <alignment horizontal="center"/>
    </xf>
    <xf numFmtId="0" fontId="34" fillId="2" borderId="0" xfId="2" applyFont="1" applyFill="1" applyBorder="1" applyAlignment="1">
      <alignment vertical="center"/>
    </xf>
    <xf numFmtId="0" fontId="3" fillId="2" borderId="0" xfId="2" applyFont="1" applyFill="1" applyBorder="1" applyAlignment="1">
      <alignment horizontal="center" vertical="center"/>
    </xf>
    <xf numFmtId="0" fontId="0" fillId="0" borderId="42" xfId="0" applyBorder="1"/>
    <xf numFmtId="0" fontId="46" fillId="3" borderId="40" xfId="3" applyFont="1" applyFill="1" applyAlignment="1">
      <alignment horizontal="left" vertical="center"/>
    </xf>
    <xf numFmtId="0" fontId="46" fillId="3" borderId="40" xfId="3" applyFont="1" applyFill="1" applyAlignment="1">
      <alignment vertical="center"/>
    </xf>
    <xf numFmtId="0" fontId="46" fillId="4" borderId="40" xfId="3" applyFont="1" applyFill="1" applyAlignment="1">
      <alignment horizontal="left" vertical="top" wrapText="1"/>
    </xf>
    <xf numFmtId="0" fontId="47" fillId="2" borderId="0" xfId="0" applyFont="1" applyFill="1" applyAlignment="1">
      <alignment horizontal="left" vertical="center"/>
    </xf>
    <xf numFmtId="0" fontId="47" fillId="5" borderId="0" xfId="0" applyFont="1" applyFill="1" applyAlignment="1">
      <alignment horizontal="left" vertical="center"/>
    </xf>
    <xf numFmtId="0" fontId="48" fillId="2" borderId="18" xfId="0" applyFont="1" applyFill="1" applyBorder="1" applyAlignment="1">
      <alignment horizontal="center" vertical="center" wrapText="1"/>
    </xf>
    <xf numFmtId="0" fontId="48" fillId="2" borderId="3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 fillId="11" borderId="43" xfId="0" applyFont="1" applyFill="1" applyBorder="1"/>
    <xf numFmtId="0" fontId="4" fillId="11" borderId="44" xfId="0" applyFont="1" applyFill="1" applyBorder="1"/>
    <xf numFmtId="0" fontId="5" fillId="11" borderId="30" xfId="0" applyFont="1" applyFill="1" applyBorder="1" applyAlignment="1">
      <alignment horizontal="left" vertical="center" indent="1"/>
    </xf>
    <xf numFmtId="0" fontId="5" fillId="11" borderId="9" xfId="0" applyFont="1" applyFill="1" applyBorder="1" applyAlignment="1">
      <alignment vertical="center" wrapText="1"/>
    </xf>
    <xf numFmtId="0" fontId="5" fillId="11" borderId="30" xfId="0" applyFont="1" applyFill="1" applyBorder="1" applyAlignment="1">
      <alignment horizontal="left" vertical="center" wrapText="1" indent="1"/>
    </xf>
    <xf numFmtId="0" fontId="5" fillId="11" borderId="34" xfId="0" applyFont="1" applyFill="1" applyBorder="1" applyAlignment="1">
      <alignment horizontal="left" vertical="center" indent="1"/>
    </xf>
    <xf numFmtId="0" fontId="5" fillId="11" borderId="32" xfId="0" applyFont="1" applyFill="1" applyBorder="1" applyAlignment="1">
      <alignment vertical="center" wrapText="1"/>
    </xf>
    <xf numFmtId="9" fontId="5" fillId="11" borderId="0" xfId="0" applyNumberFormat="1" applyFont="1" applyFill="1" applyAlignment="1">
      <alignment horizontal="center" vertical="center" wrapText="1"/>
    </xf>
    <xf numFmtId="9" fontId="5" fillId="11" borderId="0" xfId="0" applyNumberFormat="1" applyFont="1" applyFill="1" applyAlignment="1">
      <alignment horizontal="center" vertical="center"/>
    </xf>
    <xf numFmtId="0" fontId="49" fillId="12" borderId="0" xfId="0" applyFont="1" applyFill="1" applyAlignment="1">
      <alignment horizontal="left"/>
    </xf>
    <xf numFmtId="0" fontId="54" fillId="12" borderId="3" xfId="0" applyFont="1" applyFill="1" applyBorder="1" applyAlignment="1">
      <alignment vertical="center" wrapText="1"/>
    </xf>
    <xf numFmtId="0" fontId="54" fillId="12" borderId="4" xfId="0" applyFont="1" applyFill="1" applyBorder="1" applyAlignment="1">
      <alignment vertical="center" wrapText="1"/>
    </xf>
    <xf numFmtId="0" fontId="54" fillId="12" borderId="12" xfId="0" applyFont="1" applyFill="1" applyBorder="1" applyAlignment="1">
      <alignment horizontal="left" vertical="center" wrapText="1"/>
    </xf>
    <xf numFmtId="0" fontId="50" fillId="12" borderId="10" xfId="0" applyFont="1" applyFill="1" applyBorder="1" applyAlignment="1">
      <alignment vertical="top" wrapText="1"/>
    </xf>
    <xf numFmtId="0" fontId="17" fillId="12" borderId="8" xfId="0" applyFont="1" applyFill="1" applyBorder="1" applyAlignment="1">
      <alignment vertical="top" wrapText="1"/>
    </xf>
    <xf numFmtId="0" fontId="17" fillId="12" borderId="10" xfId="0" applyFont="1" applyFill="1" applyBorder="1" applyAlignment="1">
      <alignment vertical="top" wrapText="1"/>
    </xf>
    <xf numFmtId="0" fontId="17" fillId="12" borderId="11" xfId="0" applyFont="1" applyFill="1" applyBorder="1" applyAlignment="1">
      <alignment vertical="top" wrapText="1"/>
    </xf>
    <xf numFmtId="0" fontId="20" fillId="12" borderId="11" xfId="0" applyFont="1" applyFill="1" applyBorder="1" applyAlignment="1">
      <alignment vertical="top"/>
    </xf>
    <xf numFmtId="0" fontId="0" fillId="12" borderId="18" xfId="0" applyFill="1" applyBorder="1"/>
    <xf numFmtId="0" fontId="13" fillId="12" borderId="19" xfId="0" applyFont="1" applyFill="1" applyBorder="1" applyAlignment="1">
      <alignment horizontal="center" vertical="center"/>
    </xf>
    <xf numFmtId="0" fontId="5" fillId="11" borderId="13" xfId="0" applyFont="1" applyFill="1" applyBorder="1" applyAlignment="1">
      <alignment horizontal="left" vertical="center" wrapText="1"/>
    </xf>
    <xf numFmtId="0" fontId="5" fillId="11" borderId="14" xfId="0" applyFont="1" applyFill="1" applyBorder="1" applyAlignment="1">
      <alignment horizontal="left" vertical="center" wrapText="1"/>
    </xf>
    <xf numFmtId="0" fontId="5" fillId="11" borderId="16"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5" fillId="11" borderId="31" xfId="0" applyFont="1" applyFill="1" applyBorder="1" applyAlignment="1">
      <alignment horizontal="left" vertical="center" wrapText="1"/>
    </xf>
    <xf numFmtId="0" fontId="5" fillId="11" borderId="32" xfId="0" applyFont="1" applyFill="1" applyBorder="1" applyAlignment="1">
      <alignment horizontal="left" vertical="center" wrapText="1"/>
    </xf>
    <xf numFmtId="0" fontId="5" fillId="11" borderId="16" xfId="0" applyFont="1" applyFill="1" applyBorder="1" applyAlignment="1">
      <alignment horizontal="left" vertical="center"/>
    </xf>
    <xf numFmtId="0" fontId="5" fillId="11" borderId="25" xfId="0" applyFont="1" applyFill="1" applyBorder="1" applyAlignment="1">
      <alignment horizontal="left" vertical="center"/>
    </xf>
    <xf numFmtId="0" fontId="5" fillId="11" borderId="20" xfId="0" applyFont="1" applyFill="1" applyBorder="1" applyAlignment="1">
      <alignment horizontal="left" vertical="center" wrapText="1"/>
    </xf>
    <xf numFmtId="0" fontId="23" fillId="12" borderId="22" xfId="4" applyFont="1" applyFill="1" applyBorder="1" applyAlignment="1">
      <alignment horizontal="left" vertical="center"/>
    </xf>
    <xf numFmtId="0" fontId="56" fillId="12" borderId="23" xfId="4" applyFont="1" applyFill="1" applyBorder="1" applyAlignment="1">
      <alignment horizontal="left" vertical="center" wrapText="1"/>
    </xf>
    <xf numFmtId="0" fontId="57" fillId="12" borderId="23" xfId="4" applyFont="1" applyFill="1" applyBorder="1" applyAlignment="1">
      <alignment vertical="center" wrapText="1"/>
    </xf>
    <xf numFmtId="0" fontId="58" fillId="13" borderId="14" xfId="0" applyFont="1" applyFill="1" applyBorder="1" applyAlignment="1" applyProtection="1">
      <alignment horizontal="left" vertical="center"/>
      <protection locked="0"/>
    </xf>
    <xf numFmtId="0" fontId="58" fillId="13" borderId="15" xfId="0" applyFont="1" applyFill="1" applyBorder="1" applyAlignment="1" applyProtection="1">
      <alignment horizontal="left" vertical="center"/>
      <protection locked="0"/>
    </xf>
    <xf numFmtId="0" fontId="58" fillId="13" borderId="9" xfId="0" applyFont="1" applyFill="1" applyBorder="1" applyAlignment="1" applyProtection="1">
      <alignment horizontal="left" vertical="center"/>
      <protection locked="0"/>
    </xf>
    <xf numFmtId="0" fontId="58" fillId="13" borderId="17" xfId="0" applyFont="1" applyFill="1" applyBorder="1" applyAlignment="1" applyProtection="1">
      <alignment horizontal="left" vertical="center"/>
      <protection locked="0"/>
    </xf>
    <xf numFmtId="0" fontId="58" fillId="13" borderId="32" xfId="0" applyFont="1" applyFill="1" applyBorder="1" applyAlignment="1" applyProtection="1">
      <alignment horizontal="left" vertical="center"/>
      <protection locked="0"/>
    </xf>
    <xf numFmtId="0" fontId="58" fillId="13" borderId="33" xfId="0" applyFont="1" applyFill="1" applyBorder="1" applyAlignment="1" applyProtection="1">
      <alignment horizontal="left" vertical="center"/>
      <protection locked="0"/>
    </xf>
    <xf numFmtId="0" fontId="13" fillId="13" borderId="14" xfId="0" applyFont="1" applyFill="1" applyBorder="1" applyAlignment="1" applyProtection="1">
      <alignment horizontal="left" vertical="center"/>
      <protection locked="0"/>
    </xf>
    <xf numFmtId="0" fontId="13" fillId="13" borderId="15" xfId="0" applyFont="1" applyFill="1" applyBorder="1" applyAlignment="1" applyProtection="1">
      <alignment horizontal="left" vertical="center"/>
      <protection locked="0"/>
    </xf>
    <xf numFmtId="0" fontId="58" fillId="13" borderId="20" xfId="0" applyFont="1" applyFill="1" applyBorder="1" applyAlignment="1" applyProtection="1">
      <alignment horizontal="left" vertical="center"/>
      <protection locked="0"/>
    </xf>
    <xf numFmtId="0" fontId="58" fillId="13" borderId="21" xfId="0" applyFont="1" applyFill="1" applyBorder="1" applyAlignment="1" applyProtection="1">
      <alignment horizontal="left" vertical="center"/>
      <protection locked="0"/>
    </xf>
    <xf numFmtId="0" fontId="58" fillId="14" borderId="9" xfId="0" applyFont="1" applyFill="1" applyBorder="1" applyAlignment="1" applyProtection="1">
      <alignment horizontal="left" vertical="center"/>
      <protection locked="0"/>
    </xf>
    <xf numFmtId="0" fontId="47" fillId="13" borderId="0" xfId="0" applyFont="1" applyFill="1" applyAlignment="1">
      <alignment horizontal="left" vertical="center" wrapText="1"/>
    </xf>
    <xf numFmtId="164" fontId="5" fillId="11" borderId="36" xfId="0" applyNumberFormat="1" applyFont="1" applyFill="1" applyBorder="1" applyAlignment="1">
      <alignment horizontal="center" vertical="center" wrapText="1"/>
    </xf>
    <xf numFmtId="164" fontId="5" fillId="11" borderId="34" xfId="0" applyNumberFormat="1" applyFont="1" applyFill="1" applyBorder="1" applyAlignment="1">
      <alignment horizontal="center" vertical="center" wrapText="1"/>
    </xf>
    <xf numFmtId="164" fontId="5" fillId="11" borderId="9" xfId="0" applyNumberFormat="1" applyFont="1" applyFill="1" applyBorder="1" applyAlignment="1">
      <alignment horizontal="center" vertical="center" wrapText="1"/>
    </xf>
    <xf numFmtId="0" fontId="4" fillId="11" borderId="30" xfId="0" applyFont="1" applyFill="1" applyBorder="1" applyAlignment="1">
      <alignment vertical="center" wrapText="1"/>
    </xf>
    <xf numFmtId="0" fontId="4" fillId="11" borderId="34" xfId="0" applyFont="1" applyFill="1" applyBorder="1" applyAlignment="1">
      <alignment vertical="center" wrapText="1"/>
    </xf>
    <xf numFmtId="164" fontId="5" fillId="11" borderId="32" xfId="0" applyNumberFormat="1" applyFont="1" applyFill="1" applyBorder="1" applyAlignment="1">
      <alignment horizontal="center" vertical="center" wrapText="1"/>
    </xf>
    <xf numFmtId="0" fontId="4" fillId="11" borderId="36" xfId="0" applyFont="1" applyFill="1" applyBorder="1" applyAlignment="1">
      <alignment vertical="center" wrapText="1"/>
    </xf>
    <xf numFmtId="0" fontId="4" fillId="11" borderId="45" xfId="0" applyFont="1" applyFill="1" applyBorder="1" applyAlignment="1">
      <alignment vertical="center" wrapText="1"/>
    </xf>
    <xf numFmtId="164" fontId="5" fillId="11" borderId="47" xfId="0" applyNumberFormat="1" applyFont="1" applyFill="1" applyBorder="1" applyAlignment="1">
      <alignment horizontal="center" vertical="center" wrapText="1"/>
    </xf>
    <xf numFmtId="9" fontId="5" fillId="11" borderId="46" xfId="0" applyNumberFormat="1" applyFont="1" applyFill="1" applyBorder="1" applyAlignment="1">
      <alignment horizontal="center" vertical="center" wrapText="1"/>
    </xf>
    <xf numFmtId="9" fontId="5" fillId="11" borderId="47" xfId="0" applyNumberFormat="1" applyFont="1" applyFill="1" applyBorder="1" applyAlignment="1">
      <alignment horizontal="center" vertical="center" wrapText="1"/>
    </xf>
    <xf numFmtId="9" fontId="5" fillId="11" borderId="46" xfId="0" applyNumberFormat="1" applyFont="1" applyFill="1" applyBorder="1" applyAlignment="1">
      <alignment horizontal="center" vertical="center"/>
    </xf>
    <xf numFmtId="9" fontId="5" fillId="11" borderId="9" xfId="0" applyNumberFormat="1" applyFont="1" applyFill="1" applyBorder="1" applyAlignment="1">
      <alignment horizontal="center" vertical="center" wrapText="1"/>
    </xf>
    <xf numFmtId="9" fontId="5" fillId="11" borderId="29" xfId="0" applyNumberFormat="1" applyFont="1" applyFill="1" applyBorder="1" applyAlignment="1">
      <alignment horizontal="center" vertical="center"/>
    </xf>
    <xf numFmtId="9" fontId="5" fillId="11" borderId="43" xfId="0" applyNumberFormat="1" applyFont="1" applyFill="1" applyBorder="1" applyAlignment="1">
      <alignment horizontal="center" vertical="center" wrapText="1"/>
    </xf>
    <xf numFmtId="9" fontId="5" fillId="11" borderId="2" xfId="0" applyNumberFormat="1" applyFont="1" applyFill="1" applyBorder="1" applyAlignment="1">
      <alignment horizontal="center" vertical="center" wrapText="1"/>
    </xf>
    <xf numFmtId="9" fontId="5" fillId="11" borderId="36" xfId="0" applyNumberFormat="1" applyFont="1" applyFill="1" applyBorder="1" applyAlignment="1">
      <alignment horizontal="center" vertical="center" wrapText="1"/>
    </xf>
    <xf numFmtId="164" fontId="5" fillId="11" borderId="36" xfId="1" applyNumberFormat="1" applyFont="1" applyFill="1" applyBorder="1" applyAlignment="1">
      <alignment horizontal="center" vertical="center" wrapText="1"/>
    </xf>
    <xf numFmtId="164" fontId="5" fillId="11" borderId="34" xfId="1" applyNumberFormat="1" applyFont="1" applyFill="1" applyBorder="1" applyAlignment="1">
      <alignment horizontal="center" vertical="center" wrapText="1"/>
    </xf>
    <xf numFmtId="0" fontId="23" fillId="11" borderId="43" xfId="0" applyFont="1" applyFill="1" applyBorder="1" applyAlignment="1">
      <alignment vertical="center" wrapText="1"/>
    </xf>
    <xf numFmtId="0" fontId="22" fillId="11" borderId="36" xfId="0" applyFont="1" applyFill="1" applyBorder="1" applyAlignment="1">
      <alignment vertical="center" wrapText="1"/>
    </xf>
    <xf numFmtId="164" fontId="5" fillId="11" borderId="47" xfId="1" applyNumberFormat="1" applyFont="1" applyFill="1" applyBorder="1" applyAlignment="1">
      <alignment horizontal="center" vertical="center" wrapText="1"/>
    </xf>
    <xf numFmtId="164" fontId="5" fillId="11" borderId="9" xfId="1" applyNumberFormat="1" applyFont="1" applyFill="1" applyBorder="1" applyAlignment="1">
      <alignment horizontal="center" vertical="center" wrapText="1"/>
    </xf>
    <xf numFmtId="164" fontId="5" fillId="11" borderId="14" xfId="0" applyNumberFormat="1" applyFont="1" applyFill="1" applyBorder="1" applyAlignment="1">
      <alignment horizontal="center" vertical="center" wrapText="1"/>
    </xf>
    <xf numFmtId="9" fontId="5" fillId="11" borderId="29" xfId="0" applyNumberFormat="1" applyFont="1" applyFill="1" applyBorder="1" applyAlignment="1">
      <alignment horizontal="center" vertical="center" wrapText="1"/>
    </xf>
    <xf numFmtId="0" fontId="38" fillId="13" borderId="24" xfId="4" applyFont="1" applyFill="1" applyBorder="1" applyProtection="1">
      <protection locked="0"/>
    </xf>
    <xf numFmtId="0" fontId="4" fillId="13" borderId="23" xfId="4" applyFont="1" applyFill="1" applyBorder="1" applyAlignment="1" applyProtection="1">
      <alignment vertical="center"/>
      <protection locked="0"/>
    </xf>
    <xf numFmtId="0" fontId="5" fillId="13" borderId="23" xfId="4" applyFont="1" applyFill="1" applyBorder="1" applyAlignment="1" applyProtection="1">
      <alignment horizontal="left" vertical="center"/>
      <protection locked="0"/>
    </xf>
    <xf numFmtId="0" fontId="5" fillId="13" borderId="24" xfId="4" applyFont="1" applyFill="1" applyBorder="1" applyAlignment="1" applyProtection="1">
      <alignment horizontal="left" vertical="center"/>
      <protection locked="0"/>
    </xf>
    <xf numFmtId="0" fontId="59" fillId="13" borderId="22" xfId="4" applyFont="1" applyFill="1" applyBorder="1" applyAlignment="1" applyProtection="1">
      <alignment vertical="center"/>
      <protection locked="0"/>
    </xf>
    <xf numFmtId="0" fontId="58" fillId="13" borderId="23" xfId="4" applyFont="1" applyFill="1" applyBorder="1" applyAlignment="1" applyProtection="1">
      <alignment vertical="center"/>
      <protection locked="0"/>
    </xf>
    <xf numFmtId="0" fontId="58" fillId="13" borderId="23" xfId="4" applyFont="1" applyFill="1" applyBorder="1" applyProtection="1">
      <protection locked="0"/>
    </xf>
    <xf numFmtId="0" fontId="54" fillId="12" borderId="48" xfId="0" applyFont="1" applyFill="1" applyBorder="1" applyAlignment="1">
      <alignment horizontal="left" vertical="center" wrapText="1"/>
    </xf>
    <xf numFmtId="0" fontId="54" fillId="12" borderId="49" xfId="0" applyFont="1" applyFill="1" applyBorder="1" applyAlignment="1">
      <alignment horizontal="left" vertical="center" wrapText="1"/>
    </xf>
    <xf numFmtId="0" fontId="55" fillId="12" borderId="49" xfId="0" applyFont="1" applyFill="1" applyBorder="1" applyAlignment="1" applyProtection="1">
      <alignment horizontal="left" vertical="center"/>
      <protection locked="0"/>
    </xf>
    <xf numFmtId="0" fontId="55" fillId="12" borderId="50" xfId="0" applyFont="1" applyFill="1" applyBorder="1" applyAlignment="1" applyProtection="1">
      <alignment horizontal="left" vertical="center"/>
      <protection locked="0"/>
    </xf>
    <xf numFmtId="0" fontId="46" fillId="0" borderId="0" xfId="0" applyFont="1"/>
    <xf numFmtId="0" fontId="46" fillId="0" borderId="0" xfId="0" applyFont="1" applyAlignment="1">
      <alignment vertical="center"/>
    </xf>
    <xf numFmtId="0" fontId="46" fillId="0" borderId="12" xfId="3" applyFont="1" applyBorder="1" applyAlignment="1">
      <alignment horizontal="left" vertical="center" readingOrder="1"/>
    </xf>
    <xf numFmtId="0" fontId="18" fillId="0" borderId="6" xfId="0" applyFont="1" applyBorder="1" applyAlignment="1">
      <alignment vertical="center"/>
    </xf>
    <xf numFmtId="0" fontId="3" fillId="2" borderId="3" xfId="2" applyFont="1" applyFill="1" applyBorder="1" applyAlignment="1">
      <alignment horizontal="center" vertical="center"/>
    </xf>
    <xf numFmtId="0" fontId="38" fillId="0" borderId="1" xfId="0" applyFont="1" applyBorder="1" applyAlignment="1">
      <alignment horizontal="left" vertical="center"/>
    </xf>
    <xf numFmtId="0" fontId="38" fillId="0" borderId="29" xfId="0" applyFont="1" applyBorder="1" applyAlignment="1">
      <alignment horizontal="left" vertical="center"/>
    </xf>
    <xf numFmtId="0" fontId="38" fillId="0" borderId="5" xfId="0" applyFont="1" applyBorder="1" applyAlignment="1">
      <alignment vertical="center"/>
    </xf>
    <xf numFmtId="1" fontId="38" fillId="0" borderId="0" xfId="0" applyNumberFormat="1" applyFont="1" applyAlignment="1">
      <alignment vertical="center"/>
    </xf>
    <xf numFmtId="1" fontId="38" fillId="0" borderId="51" xfId="0" applyNumberFormat="1" applyFont="1" applyBorder="1" applyAlignment="1">
      <alignment horizontal="left" vertical="center"/>
    </xf>
    <xf numFmtId="0" fontId="0" fillId="8" borderId="5" xfId="0" applyFill="1" applyBorder="1"/>
    <xf numFmtId="0" fontId="38" fillId="8" borderId="30" xfId="0" applyFont="1" applyFill="1" applyBorder="1" applyAlignment="1">
      <alignment vertical="center"/>
    </xf>
    <xf numFmtId="1" fontId="38" fillId="0" borderId="43" xfId="0" applyNumberFormat="1" applyFont="1" applyBorder="1" applyAlignment="1">
      <alignment vertical="center"/>
    </xf>
    <xf numFmtId="0" fontId="0" fillId="0" borderId="0" xfId="0" applyAlignment="1">
      <alignment horizontal="center" wrapText="1"/>
    </xf>
    <xf numFmtId="0" fontId="37" fillId="0" borderId="29" xfId="0" applyFont="1" applyBorder="1" applyAlignment="1">
      <alignment horizontal="left"/>
    </xf>
    <xf numFmtId="0" fontId="37" fillId="0" borderId="5" xfId="0" applyFont="1" applyBorder="1" applyAlignment="1">
      <alignment horizontal="left"/>
    </xf>
    <xf numFmtId="0" fontId="37" fillId="0" borderId="30" xfId="0" applyFont="1" applyBorder="1" applyAlignment="1">
      <alignment horizontal="left"/>
    </xf>
  </cellXfs>
  <cellStyles count="5">
    <cellStyle name="Heading 1" xfId="2" builtinId="16"/>
    <cellStyle name="Heading 2" xfId="3" builtinId="17"/>
    <cellStyle name="Normal" xfId="0" builtinId="0"/>
    <cellStyle name="Note" xfId="4" builtinId="10"/>
    <cellStyle name="Percent" xfId="1" builtinId="5"/>
  </cellStyles>
  <dxfs count="65">
    <dxf>
      <font>
        <b/>
        <i val="0"/>
      </font>
    </dxf>
    <dxf>
      <font>
        <b/>
        <i val="0"/>
      </font>
    </dxf>
    <dxf>
      <font>
        <color auto="1"/>
      </font>
      <fill>
        <patternFill patternType="none">
          <bgColor auto="1"/>
        </patternFill>
      </fill>
    </dxf>
    <dxf>
      <font>
        <color rgb="FF006C63"/>
      </font>
    </dxf>
    <dxf>
      <font>
        <color rgb="FF9C0006"/>
      </font>
    </dxf>
    <dxf>
      <font>
        <color rgb="FF006C63"/>
      </font>
    </dxf>
    <dxf>
      <font>
        <color rgb="FF006C63"/>
      </font>
    </dxf>
    <dxf>
      <font>
        <color auto="1"/>
      </font>
    </dxf>
    <dxf>
      <font>
        <color rgb="FF9C0006"/>
      </font>
    </dxf>
    <dxf>
      <font>
        <color rgb="FFAF2A30"/>
      </font>
    </dxf>
    <dxf>
      <font>
        <color rgb="FF00944D"/>
      </font>
    </dxf>
    <dxf>
      <font>
        <color rgb="FF9C0006"/>
      </font>
    </dxf>
    <dxf>
      <font>
        <b val="0"/>
        <i val="0"/>
        <strike val="0"/>
        <condense val="0"/>
        <extend val="0"/>
        <outline val="0"/>
        <shadow val="0"/>
        <u val="none"/>
        <vertAlign val="baseline"/>
        <sz val="11"/>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numFmt numFmtId="2" formatCode="0.0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numFmt numFmtId="2"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8"/>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8"/>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medium">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medium">
          <color indexed="64"/>
        </left>
        <right style="thin">
          <color indexed="64"/>
        </right>
        <top style="thin">
          <color indexed="64"/>
        </top>
        <bottom/>
        <vertical/>
        <horizontal/>
      </border>
    </dxf>
    <dxf>
      <border outline="0">
        <top style="thin">
          <color indexed="64"/>
        </top>
        <bottom style="medium">
          <color indexed="64"/>
        </bottom>
      </border>
    </dxf>
    <dxf>
      <border outline="0">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border outline="0">
        <left style="medium">
          <color indexed="64"/>
        </left>
        <bottom style="medium">
          <color indexed="64"/>
        </bottom>
      </border>
    </dxf>
    <dxf>
      <fill>
        <patternFill patternType="solid">
          <fgColor indexed="64"/>
          <bgColor theme="0"/>
        </patternFill>
      </fill>
    </dxf>
    <dxf>
      <font>
        <b/>
        <i val="0"/>
        <strike val="0"/>
        <condense val="0"/>
        <extend val="0"/>
        <outline val="0"/>
        <shadow val="0"/>
        <u val="none"/>
        <vertAlign val="baseline"/>
        <sz val="16"/>
        <color theme="1"/>
        <name val="Calibri"/>
        <family val="2"/>
        <scheme val="minor"/>
      </font>
      <fill>
        <patternFill patternType="solid">
          <fgColor indexed="64"/>
          <bgColor theme="0"/>
        </patternFill>
      </fill>
    </dxf>
  </dxfs>
  <tableStyles count="0" defaultTableStyle="TableStyleMedium2" defaultPivotStyle="PivotStyleLight16"/>
  <colors>
    <mruColors>
      <color rgb="FFD0CECE"/>
      <color rgb="FF00944D"/>
      <color rgb="FFFFEF2C"/>
      <color rgb="FF2B388F"/>
      <color rgb="FF3A4CC2"/>
      <color rgb="FF8BA6CA"/>
      <color rgb="FF451B52"/>
      <color rgb="FF59CFC3"/>
      <color rgb="FFFAD980"/>
      <color rgb="FF006C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042583766941414"/>
          <c:y val="0.13947025155398837"/>
          <c:w val="0.52383712452610098"/>
          <c:h val="0.85056016594597317"/>
        </c:manualLayout>
      </c:layout>
      <c:barChart>
        <c:barDir val="bar"/>
        <c:grouping val="stacked"/>
        <c:varyColors val="0"/>
        <c:ser>
          <c:idx val="0"/>
          <c:order val="0"/>
          <c:tx>
            <c:strRef>
              <c:f>Calculations!$G$3</c:f>
              <c:strCache>
                <c:ptCount val="1"/>
                <c:pt idx="0">
                  <c:v>Positive value</c:v>
                </c:pt>
              </c:strCache>
            </c:strRef>
          </c:tx>
          <c:spPr>
            <a:solidFill>
              <a:srgbClr val="00944D"/>
            </a:solidFill>
            <a:ln>
              <a:noFill/>
            </a:ln>
            <a:effectLst/>
          </c:spPr>
          <c:invertIfNegative val="0"/>
          <c:dPt>
            <c:idx val="6"/>
            <c:invertIfNegative val="0"/>
            <c:bubble3D val="0"/>
            <c:extLst>
              <c:ext xmlns:c16="http://schemas.microsoft.com/office/drawing/2014/chart" uri="{C3380CC4-5D6E-409C-BE32-E72D297353CC}">
                <c16:uniqueId val="{00000001-A993-45D8-83A1-14DF4A63F19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Product</c:v>
                </c:pt>
                <c:pt idx="1">
                  <c:v>Pricing</c:v>
                </c:pt>
                <c:pt idx="2">
                  <c:v>Placement/Display</c:v>
                </c:pt>
                <c:pt idx="3">
                  <c:v>Promotion</c:v>
                </c:pt>
                <c:pt idx="4">
                  <c:v>Retail Identity</c:v>
                </c:pt>
                <c:pt idx="5">
                  <c:v>Community Engagement</c:v>
                </c:pt>
                <c:pt idx="6">
                  <c:v>Overall SLAQ </c:v>
                </c:pt>
              </c:strCache>
            </c:strRef>
          </c:cat>
          <c:val>
            <c:numRef>
              <c:f>Calculations!$G$4:$G$10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2F8-431A-AF55-2216D8832E51}"/>
            </c:ext>
          </c:extLst>
        </c:ser>
        <c:ser>
          <c:idx val="1"/>
          <c:order val="1"/>
          <c:tx>
            <c:strRef>
              <c:f>Calculations!$H$3</c:f>
              <c:strCache>
                <c:ptCount val="1"/>
                <c:pt idx="0">
                  <c:v>Negative value</c:v>
                </c:pt>
              </c:strCache>
            </c:strRef>
          </c:tx>
          <c:spPr>
            <a:solidFill>
              <a:srgbClr val="451B52"/>
            </a:solidFill>
            <a:ln>
              <a:noFill/>
            </a:ln>
            <a:effectLst/>
          </c:spPr>
          <c:invertIfNegative val="0"/>
          <c:dPt>
            <c:idx val="5"/>
            <c:invertIfNegative val="0"/>
            <c:bubble3D val="0"/>
            <c:extLst>
              <c:ext xmlns:c16="http://schemas.microsoft.com/office/drawing/2014/chart" uri="{C3380CC4-5D6E-409C-BE32-E72D297353CC}">
                <c16:uniqueId val="{00000002-A993-45D8-83A1-14DF4A63F195}"/>
              </c:ext>
            </c:extLst>
          </c:dPt>
          <c:dLbls>
            <c:spPr>
              <a:solidFill>
                <a:schemeClr val="bg1">
                  <a:alpha val="44000"/>
                </a:schemeClr>
              </a:solidFill>
              <a:ln>
                <a:noFill/>
              </a:ln>
              <a:effectLst/>
            </c:spPr>
            <c:txPr>
              <a:bodyPr rot="0" spcFirstLastPara="1" vertOverflow="overflow" horzOverflow="overflow" vert="horz" wrap="square" lIns="38100" tIns="19050" rIns="38100" bIns="19050" anchor="ctr" anchorCtr="1">
                <a:spAutoFit/>
              </a:bodyPr>
              <a:lstStyle/>
              <a:p>
                <a:pPr>
                  <a:defRPr sz="1400" b="1" i="0" u="none" strike="noStrike" kern="1200" baseline="0">
                    <a:ln>
                      <a:noFill/>
                    </a:ln>
                    <a:solidFill>
                      <a:sysClr val="windowText" lastClr="000000"/>
                    </a:solidFill>
                    <a:effectLst/>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Product</c:v>
                </c:pt>
                <c:pt idx="1">
                  <c:v>Pricing</c:v>
                </c:pt>
                <c:pt idx="2">
                  <c:v>Placement/Display</c:v>
                </c:pt>
                <c:pt idx="3">
                  <c:v>Promotion</c:v>
                </c:pt>
                <c:pt idx="4">
                  <c:v>Retail Identity</c:v>
                </c:pt>
                <c:pt idx="5">
                  <c:v>Community Engagement</c:v>
                </c:pt>
                <c:pt idx="6">
                  <c:v>Overall SLAQ </c:v>
                </c:pt>
              </c:strCache>
            </c:strRef>
          </c:cat>
          <c:val>
            <c:numRef>
              <c:f>Calculations!$H$4:$H$10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993-45D8-83A1-14DF4A63F195}"/>
            </c:ext>
          </c:extLst>
        </c:ser>
        <c:dLbls>
          <c:dLblPos val="ctr"/>
          <c:showLegendKey val="0"/>
          <c:showVal val="1"/>
          <c:showCatName val="0"/>
          <c:showSerName val="0"/>
          <c:showPercent val="0"/>
          <c:showBubbleSize val="0"/>
        </c:dLbls>
        <c:gapWidth val="15"/>
        <c:overlap val="100"/>
        <c:axId val="816669712"/>
        <c:axId val="816670368"/>
      </c:barChart>
      <c:catAx>
        <c:axId val="8166697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70368"/>
        <c:crossesAt val="0"/>
        <c:auto val="1"/>
        <c:lblAlgn val="ctr"/>
        <c:lblOffset val="100"/>
        <c:noMultiLvlLbl val="0"/>
      </c:catAx>
      <c:valAx>
        <c:axId val="816670368"/>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69712"/>
        <c:crosses val="autoZero"/>
        <c:crossBetween val="between"/>
      </c:valAx>
      <c:spPr>
        <a:noFill/>
        <a:ln w="3175">
          <a:solidFill>
            <a:schemeClr val="bg1"/>
          </a:solidFill>
        </a:ln>
        <a:effectLst/>
      </c:spPr>
    </c:plotArea>
    <c:legend>
      <c:legendPos val="l"/>
      <c:overlay val="0"/>
      <c:txPr>
        <a:bodyPr/>
        <a:lstStyle/>
        <a:p>
          <a:pPr>
            <a:defRPr sz="1600"/>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5007381889764"/>
          <c:y val="7.1789861344269346E-2"/>
          <c:w val="0.83244484087926507"/>
          <c:h val="0.7690335922115790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Tables'!$B$12:$B$17</c:f>
              <c:strCache>
                <c:ptCount val="6"/>
                <c:pt idx="0">
                  <c:v>Product</c:v>
                </c:pt>
                <c:pt idx="1">
                  <c:v>Pricing</c:v>
                </c:pt>
                <c:pt idx="2">
                  <c:v>Placement/Display</c:v>
                </c:pt>
                <c:pt idx="3">
                  <c:v>Promotion</c:v>
                </c:pt>
                <c:pt idx="4">
                  <c:v>Retail Identity</c:v>
                </c:pt>
                <c:pt idx="5">
                  <c:v>Community Engagement</c:v>
                </c:pt>
              </c:strCache>
            </c:strRef>
          </c:cat>
          <c:val>
            <c:numRef>
              <c:f>'Results - Tables'!$C$12:$C$17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61-4514-AFCF-B2E98779EE5B}"/>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Tables'!$B$12:$B$17</c:f>
              <c:strCache>
                <c:ptCount val="6"/>
                <c:pt idx="0">
                  <c:v>Product</c:v>
                </c:pt>
                <c:pt idx="1">
                  <c:v>Pricing</c:v>
                </c:pt>
                <c:pt idx="2">
                  <c:v>Placement/Display</c:v>
                </c:pt>
                <c:pt idx="3">
                  <c:v>Promotion</c:v>
                </c:pt>
                <c:pt idx="4">
                  <c:v>Retail Identity</c:v>
                </c:pt>
                <c:pt idx="5">
                  <c:v>Community Engagement</c:v>
                </c:pt>
              </c:strCache>
            </c:strRef>
          </c:cat>
          <c:val>
            <c:numRef>
              <c:f>'Results - Tables'!$D$12:$D$17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61-4514-AFCF-B2E98779EE5B}"/>
            </c:ext>
          </c:extLst>
        </c:ser>
        <c:dLbls>
          <c:showLegendKey val="0"/>
          <c:showVal val="0"/>
          <c:showCatName val="0"/>
          <c:showSerName val="0"/>
          <c:showPercent val="0"/>
          <c:showBubbleSize val="0"/>
        </c:dLbls>
        <c:gapWidth val="19"/>
        <c:axId val="701911816"/>
        <c:axId val="701908208"/>
      </c:barChart>
      <c:catAx>
        <c:axId val="701911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08208"/>
        <c:crosses val="autoZero"/>
        <c:auto val="1"/>
        <c:lblAlgn val="ctr"/>
        <c:lblOffset val="100"/>
        <c:noMultiLvlLbl val="0"/>
      </c:catAx>
      <c:valAx>
        <c:axId val="70190820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11816"/>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73770214207097"/>
          <c:y val="8.5562698737820436E-2"/>
          <c:w val="0.78635085936838545"/>
          <c:h val="0.7779714275317832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Tables'!$B$18</c:f>
              <c:strCache>
                <c:ptCount val="1"/>
                <c:pt idx="0">
                  <c:v>Overall SLAQ </c:v>
                </c:pt>
              </c:strCache>
            </c:strRef>
          </c:cat>
          <c:val>
            <c:numRef>
              <c:f>'Results - Tables'!$C$18</c:f>
              <c:numCache>
                <c:formatCode>0\%</c:formatCode>
                <c:ptCount val="1"/>
                <c:pt idx="0">
                  <c:v>0</c:v>
                </c:pt>
              </c:numCache>
            </c:numRef>
          </c:val>
          <c:extLst>
            <c:ext xmlns:c16="http://schemas.microsoft.com/office/drawing/2014/chart" uri="{C3380CC4-5D6E-409C-BE32-E72D297353CC}">
              <c16:uniqueId val="{00000000-6CDF-45ED-9980-B41E0A6B7859}"/>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Tables'!$B$18</c:f>
              <c:strCache>
                <c:ptCount val="1"/>
                <c:pt idx="0">
                  <c:v>Overall SLAQ </c:v>
                </c:pt>
              </c:strCache>
            </c:strRef>
          </c:cat>
          <c:val>
            <c:numRef>
              <c:f>'Results - Tables'!$D$18</c:f>
              <c:numCache>
                <c:formatCode>0\%</c:formatCode>
                <c:ptCount val="1"/>
                <c:pt idx="0">
                  <c:v>0</c:v>
                </c:pt>
              </c:numCache>
            </c:numRef>
          </c:val>
          <c:extLst>
            <c:ext xmlns:c16="http://schemas.microsoft.com/office/drawing/2014/chart" uri="{C3380CC4-5D6E-409C-BE32-E72D297353CC}">
              <c16:uniqueId val="{00000001-6CDF-45ED-9980-B41E0A6B7859}"/>
            </c:ext>
          </c:extLst>
        </c:ser>
        <c:dLbls>
          <c:showLegendKey val="0"/>
          <c:showVal val="0"/>
          <c:showCatName val="0"/>
          <c:showSerName val="0"/>
          <c:showPercent val="0"/>
          <c:showBubbleSize val="0"/>
        </c:dLbls>
        <c:gapWidth val="219"/>
        <c:overlap val="-27"/>
        <c:axId val="707814448"/>
        <c:axId val="707812152"/>
      </c:barChart>
      <c:catAx>
        <c:axId val="70781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2152"/>
        <c:crosses val="autoZero"/>
        <c:auto val="1"/>
        <c:lblAlgn val="ctr"/>
        <c:lblOffset val="100"/>
        <c:noMultiLvlLbl val="0"/>
      </c:catAx>
      <c:valAx>
        <c:axId val="70781215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4448"/>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0042583766941414"/>
          <c:y val="0.15421764651447195"/>
          <c:w val="0.52383712452610098"/>
          <c:h val="0.83581289161015693"/>
        </c:manualLayout>
      </c:layout>
      <c:barChart>
        <c:barDir val="bar"/>
        <c:grouping val="stacked"/>
        <c:varyColors val="0"/>
        <c:ser>
          <c:idx val="0"/>
          <c:order val="0"/>
          <c:tx>
            <c:strRef>
              <c:f>Calculations!$G$13</c:f>
              <c:strCache>
                <c:ptCount val="1"/>
                <c:pt idx="0">
                  <c:v>Positive value</c:v>
                </c:pt>
              </c:strCache>
            </c:strRef>
          </c:tx>
          <c:spPr>
            <a:solidFill>
              <a:srgbClr val="00944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Tables'!$B$22:$B$27</c:f>
              <c:strCache>
                <c:ptCount val="6"/>
                <c:pt idx="0">
                  <c:v>Products in End-Caps</c:v>
                </c:pt>
                <c:pt idx="1">
                  <c:v>Products in Free-Standing Displays</c:v>
                </c:pt>
                <c:pt idx="2">
                  <c:v>Fountain/To-Go Drinks</c:v>
                </c:pt>
                <c:pt idx="3">
                  <c:v>Prepared Foods/Meals</c:v>
                </c:pt>
                <c:pt idx="4">
                  <c:v>Price Comparisons: Bread</c:v>
                </c:pt>
                <c:pt idx="5">
                  <c:v>Price Comparisons: Beverage</c:v>
                </c:pt>
              </c:strCache>
            </c:strRef>
          </c:cat>
          <c:val>
            <c:numRef>
              <c:f>Calculations!$G$14:$G$19</c:f>
              <c:numCache>
                <c:formatCode>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65F7-4F6B-B84D-CD2A4A015DDA}"/>
            </c:ext>
          </c:extLst>
        </c:ser>
        <c:ser>
          <c:idx val="1"/>
          <c:order val="1"/>
          <c:tx>
            <c:strRef>
              <c:f>Calculations!$H$13</c:f>
              <c:strCache>
                <c:ptCount val="1"/>
                <c:pt idx="0">
                  <c:v>Negative value</c:v>
                </c:pt>
              </c:strCache>
            </c:strRef>
          </c:tx>
          <c:spPr>
            <a:solidFill>
              <a:srgbClr val="451B52"/>
            </a:solidFill>
            <a:ln>
              <a:noFill/>
            </a:ln>
            <a:effectLst/>
          </c:spPr>
          <c:invertIfNegative val="0"/>
          <c:dPt>
            <c:idx val="0"/>
            <c:invertIfNegative val="0"/>
            <c:bubble3D val="0"/>
            <c:spPr>
              <a:solidFill>
                <a:srgbClr val="451B52"/>
              </a:solidFill>
              <a:ln>
                <a:noFill/>
              </a:ln>
              <a:effectLst/>
            </c:spPr>
            <c:extLst>
              <c:ext xmlns:c16="http://schemas.microsoft.com/office/drawing/2014/chart" uri="{C3380CC4-5D6E-409C-BE32-E72D297353CC}">
                <c16:uniqueId val="{00000001-A52A-4D9E-AFA1-C75450B3A1AD}"/>
              </c:ext>
            </c:extLst>
          </c:dPt>
          <c:dPt>
            <c:idx val="3"/>
            <c:invertIfNegative val="0"/>
            <c:bubble3D val="0"/>
            <c:extLst>
              <c:ext xmlns:c16="http://schemas.microsoft.com/office/drawing/2014/chart" uri="{C3380CC4-5D6E-409C-BE32-E72D297353CC}">
                <c16:uniqueId val="{00000002-A52A-4D9E-AFA1-C75450B3A1AD}"/>
              </c:ext>
            </c:extLst>
          </c:dPt>
          <c:dLbls>
            <c:spPr>
              <a:solidFill>
                <a:sysClr val="window" lastClr="FFFFFF">
                  <a:alpha val="44000"/>
                </a:sysClr>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Tables'!$B$22:$B$27</c:f>
              <c:strCache>
                <c:ptCount val="6"/>
                <c:pt idx="0">
                  <c:v>Products in End-Caps</c:v>
                </c:pt>
                <c:pt idx="1">
                  <c:v>Products in Free-Standing Displays</c:v>
                </c:pt>
                <c:pt idx="2">
                  <c:v>Fountain/To-Go Drinks</c:v>
                </c:pt>
                <c:pt idx="3">
                  <c:v>Prepared Foods/Meals</c:v>
                </c:pt>
                <c:pt idx="4">
                  <c:v>Price Comparisons: Bread</c:v>
                </c:pt>
                <c:pt idx="5">
                  <c:v>Price Comparisons: Beverage</c:v>
                </c:pt>
              </c:strCache>
            </c:strRef>
          </c:cat>
          <c:val>
            <c:numRef>
              <c:f>Calculations!$H$14:$H$19</c:f>
              <c:numCache>
                <c:formatCode>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A52A-4D9E-AFA1-C75450B3A1AD}"/>
            </c:ext>
          </c:extLst>
        </c:ser>
        <c:dLbls>
          <c:dLblPos val="ctr"/>
          <c:showLegendKey val="0"/>
          <c:showVal val="1"/>
          <c:showCatName val="0"/>
          <c:showSerName val="0"/>
          <c:showPercent val="0"/>
          <c:showBubbleSize val="0"/>
        </c:dLbls>
        <c:gapWidth val="15"/>
        <c:overlap val="100"/>
        <c:axId val="816669712"/>
        <c:axId val="816670368"/>
      </c:barChart>
      <c:catAx>
        <c:axId val="8166697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70368"/>
        <c:crossesAt val="0"/>
        <c:auto val="1"/>
        <c:lblAlgn val="ctr"/>
        <c:lblOffset val="100"/>
        <c:noMultiLvlLbl val="0"/>
      </c:catAx>
      <c:valAx>
        <c:axId val="816670368"/>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69712"/>
        <c:crosses val="autoZero"/>
        <c:crossBetween val="between"/>
      </c:valAx>
      <c:spPr>
        <a:noFill/>
        <a:ln w="3175">
          <a:solidFill>
            <a:schemeClr val="bg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455769</xdr:colOff>
      <xdr:row>4</xdr:row>
      <xdr:rowOff>3222625</xdr:rowOff>
    </xdr:from>
    <xdr:to>
      <xdr:col>2</xdr:col>
      <xdr:colOff>3958335</xdr:colOff>
      <xdr:row>5</xdr:row>
      <xdr:rowOff>4549775</xdr:rowOff>
    </xdr:to>
    <xdr:pic>
      <xdr:nvPicPr>
        <xdr:cNvPr id="9" name="Picture 8">
          <a:extLst>
            <a:ext uri="{FF2B5EF4-FFF2-40B4-BE49-F238E27FC236}">
              <a16:creationId xmlns:a16="http://schemas.microsoft.com/office/drawing/2014/main" id="{EC54A1BF-BC02-1DFB-8B4B-D322E113D83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2769" y="9683750"/>
          <a:ext cx="12849766" cy="6524625"/>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597250</xdr:colOff>
      <xdr:row>9</xdr:row>
      <xdr:rowOff>79726</xdr:rowOff>
    </xdr:from>
    <xdr:to>
      <xdr:col>14</xdr:col>
      <xdr:colOff>323850</xdr:colOff>
      <xdr:row>30</xdr:row>
      <xdr:rowOff>161924</xdr:rowOff>
    </xdr:to>
    <xdr:graphicFrame macro="">
      <xdr:nvGraphicFramePr>
        <xdr:cNvPr id="2" name="Chart 1" descr="This chart displays the percent change from sections 'Products' to 'Overall SLAQ' from FFY 20XX to FFY 20YY&#10;">
          <a:extLst>
            <a:ext uri="{FF2B5EF4-FFF2-40B4-BE49-F238E27FC236}">
              <a16:creationId xmlns:a16="http://schemas.microsoft.com/office/drawing/2014/main" id="{C4ED67CC-EFCB-4CFB-8DC8-9CE25F93F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23242</xdr:colOff>
      <xdr:row>9</xdr:row>
      <xdr:rowOff>101487</xdr:rowOff>
    </xdr:from>
    <xdr:to>
      <xdr:col>35</xdr:col>
      <xdr:colOff>417801</xdr:colOff>
      <xdr:row>30</xdr:row>
      <xdr:rowOff>214312</xdr:rowOff>
    </xdr:to>
    <xdr:graphicFrame macro="">
      <xdr:nvGraphicFramePr>
        <xdr:cNvPr id="3" name="Chart 2" descr="This chart compares each section's score from FFY 20XX to FFY 20YY.">
          <a:extLst>
            <a:ext uri="{FF2B5EF4-FFF2-40B4-BE49-F238E27FC236}">
              <a16:creationId xmlns:a16="http://schemas.microsoft.com/office/drawing/2014/main" id="{00BCD073-C04B-4728-BF1E-3A56A51495B6}"/>
            </a:ext>
            <a:ext uri="{147F2762-F138-4A5C-976F-8EAC2B608ADB}">
              <a16:predDERef xmlns:a16="http://schemas.microsoft.com/office/drawing/2014/main" pred="{448E3BF7-A8DD-4DA8-8040-9D3696EB7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595309</xdr:colOff>
      <xdr:row>37</xdr:row>
      <xdr:rowOff>69850</xdr:rowOff>
    </xdr:from>
    <xdr:to>
      <xdr:col>35</xdr:col>
      <xdr:colOff>369092</xdr:colOff>
      <xdr:row>57</xdr:row>
      <xdr:rowOff>138545</xdr:rowOff>
    </xdr:to>
    <xdr:graphicFrame macro="">
      <xdr:nvGraphicFramePr>
        <xdr:cNvPr id="4" name="Chart 3" descr="This chart compares the overall SLAQ score from FFY 20XX to FFY 20YY.">
          <a:extLst>
            <a:ext uri="{FF2B5EF4-FFF2-40B4-BE49-F238E27FC236}">
              <a16:creationId xmlns:a16="http://schemas.microsoft.com/office/drawing/2014/main" id="{0702F800-BC3B-4284-9D93-C65080DF4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588817</xdr:colOff>
      <xdr:row>37</xdr:row>
      <xdr:rowOff>45244</xdr:rowOff>
    </xdr:from>
    <xdr:to>
      <xdr:col>15</xdr:col>
      <xdr:colOff>285750</xdr:colOff>
      <xdr:row>57</xdr:row>
      <xdr:rowOff>122679</xdr:rowOff>
    </xdr:to>
    <xdr:graphicFrame macro="">
      <xdr:nvGraphicFramePr>
        <xdr:cNvPr id="11" name="Chart 10" descr="This chart displays the percent change in the sections that are not applicable to all stores from FFY 20XX to FFY 20YY. Sections range from &quot;Products in End Caps&quot; to &quot;Price Comparisons: Beverage&quot;.">
          <a:extLst>
            <a:ext uri="{FF2B5EF4-FFF2-40B4-BE49-F238E27FC236}">
              <a16:creationId xmlns:a16="http://schemas.microsoft.com/office/drawing/2014/main" id="{E14EE20E-10E2-4084-BB7C-A7840051C3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1371600</xdr:colOff>
      <xdr:row>2</xdr:row>
      <xdr:rowOff>9525</xdr:rowOff>
    </xdr:from>
    <xdr:to>
      <xdr:col>5</xdr:col>
      <xdr:colOff>0</xdr:colOff>
      <xdr:row>14</xdr:row>
      <xdr:rowOff>581024</xdr:rowOff>
    </xdr:to>
    <xdr:sp macro="" textlink="">
      <xdr:nvSpPr>
        <xdr:cNvPr id="2" name="Oval 1">
          <a:extLst>
            <a:ext uri="{FF2B5EF4-FFF2-40B4-BE49-F238E27FC236}">
              <a16:creationId xmlns:a16="http://schemas.microsoft.com/office/drawing/2014/main" id="{CC578AF1-EDC5-757D-0D9B-F872DEA2A0F2}"/>
            </a:ext>
          </a:extLst>
        </xdr:cNvPr>
        <xdr:cNvSpPr/>
      </xdr:nvSpPr>
      <xdr:spPr>
        <a:xfrm>
          <a:off x="5267325" y="600075"/>
          <a:ext cx="1390650" cy="2905124"/>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ADA923-5F22-4A68-992A-EA90D1089EFE}" name="DefintionsOfCommonTerms" displayName="DefintionsOfCommonTerms" ref="A3:B8" totalsRowShown="0" headerRowDxfId="64" dataDxfId="63" tableBorderDxfId="62">
  <autoFilter ref="A3:B8" xr:uid="{98742C51-A642-46BC-BBC4-05979AED4AD1}"/>
  <tableColumns count="2">
    <tableColumn id="1" xr3:uid="{7F635842-D23B-4387-8EE6-85A05101ADD4}" name="Term" dataDxfId="61"/>
    <tableColumn id="2" xr3:uid="{F4554D48-1EA6-4DB2-AB91-8D51C67BEFCB}" name="Definition" dataDxfId="60"/>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0327D8-E201-412C-9D0E-A7615830ECCA}" name="DataEntryTable" displayName="DataEntryTable" ref="B13:E27" totalsRowShown="0" headerRowBorderDxfId="59" tableBorderDxfId="58">
  <autoFilter ref="B13:E27" xr:uid="{233F3B05-5BCE-4DE0-A63C-5099044CE61D}"/>
  <tableColumns count="4">
    <tableColumn id="1" xr3:uid="{E17B12B6-AC53-4905-947B-008584179A4F}" name="Core Sections:" dataDxfId="57"/>
    <tableColumn id="2" xr3:uid="{2650FE5B-C623-42B6-B736-E1FBBB9B8618}" name="Corresponding feature report labels and export variable names" dataDxfId="56"/>
    <tableColumn id="3" xr3:uid="{EC263BC8-BDDA-4BC9-ADBF-F1E731AD6BE6}" name="FFY 20XX" dataDxfId="55"/>
    <tableColumn id="4" xr3:uid="{372E0D3C-4CAA-4C23-AFF5-757BDBEE100B}" name="FFY 20YY" dataDxfId="54"/>
  </tableColumns>
  <tableStyleInfo name="TableStyleLight2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8639E4-D823-464D-BE53-C3232C177594}" name="RetailSLAQCoreSections" displayName="RetailSLAQCoreSections" ref="B11:F18" totalsRowShown="0" headerRowDxfId="53" dataDxfId="51" headerRowBorderDxfId="52" tableBorderDxfId="50">
  <autoFilter ref="B11:F18" xr:uid="{148639E4-D823-464D-BE53-C3232C177594}"/>
  <tableColumns count="5">
    <tableColumn id="1" xr3:uid="{3A4244CC-7244-43CE-B584-7091611F5A74}" name="SLAQ Section" dataDxfId="49"/>
    <tableColumn id="2" xr3:uid="{5FB6EACF-5F5A-4CD7-908F-92E776AF984E}" name="Time 1" dataDxfId="48">
      <calculatedColumnFormula>Calculations!B4</calculatedColumnFormula>
    </tableColumn>
    <tableColumn id="3" xr3:uid="{5FB98B7C-CD14-4F88-96F8-8438B574C211}" name="Time 2" dataDxfId="47">
      <calculatedColumnFormula>Calculations!C4</calculatedColumnFormula>
    </tableColumn>
    <tableColumn id="4" xr3:uid="{8CD0A722-0191-42EB-BD33-C80AFC694BDB}" name="Difference in Percent From Time 1 to Time 2" dataDxfId="46">
      <calculatedColumnFormula>Calculations!E4</calculatedColumnFormula>
    </tableColumn>
    <tableColumn id="5" xr3:uid="{FD89E70A-DEB5-4AA7-848E-88A47A42E744}" name="Percent Difference From Time 1 to Time 2" dataDxfId="45">
      <calculatedColumnFormula>Calculations!F4</calculatedColumnFormula>
    </tableColumn>
  </tableColumns>
  <tableStyleInfo name="TableStyleLight21"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0BCCB5-FAF0-4806-B5B8-4BF832E177B5}" name="RetailSLAQSectionsNotApplicableToAllStores" displayName="RetailSLAQSectionsNotApplicableToAllStores" ref="B21:F27" totalsRowShown="0" headerRowDxfId="44" dataDxfId="42" headerRowBorderDxfId="43" tableBorderDxfId="41">
  <autoFilter ref="B21:F27" xr:uid="{290BCCB5-FAF0-4806-B5B8-4BF832E177B5}"/>
  <tableColumns count="5">
    <tableColumn id="1" xr3:uid="{FA4E5F7C-E5AC-4752-A5A2-CD4E76E9E0EF}" name="SLAQ Section" dataDxfId="40"/>
    <tableColumn id="2" xr3:uid="{10D6E130-1405-458B-B058-E37C901561FE}" name="Time 1" dataDxfId="39">
      <calculatedColumnFormula>Calculations!B14</calculatedColumnFormula>
    </tableColumn>
    <tableColumn id="3" xr3:uid="{097C2938-C353-4385-BFA2-15F6BC544F33}" name="Time 2" dataDxfId="38">
      <calculatedColumnFormula>Calculations!C14</calculatedColumnFormula>
    </tableColumn>
    <tableColumn id="4" xr3:uid="{021A56EB-F745-4C9E-9EC6-9D67E85098D2}" name="Change in Percent From Time 1 to Time 2" dataDxfId="37">
      <calculatedColumnFormula>Calculations!E14</calculatedColumnFormula>
    </tableColumn>
    <tableColumn id="5" xr3:uid="{6545E88B-E393-4598-AF76-D59568CA5438}" name="Percent Difference From Time 1 to Time 2" dataDxfId="36">
      <calculatedColumnFormula>Calculations!F14</calculatedColumnFormula>
    </tableColumn>
  </tableColumns>
  <tableStyleInfo name="TableStyleLight21"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40CFFB-7B81-4358-A2B2-A715369668EB}" name="Table5" displayName="Table5" ref="A3:H10" totalsRowShown="0" headerRowDxfId="35" headerRowBorderDxfId="34" tableBorderDxfId="33" totalsRowBorderDxfId="32">
  <autoFilter ref="A3:H10" xr:uid="{4A40CFFB-7B81-4358-A2B2-A715369668EB}"/>
  <tableColumns count="8">
    <tableColumn id="1" xr3:uid="{9453472F-0D01-48F2-956D-1979B176BB1C}" name="Sections" dataDxfId="31">
      <calculatedColumnFormula>'Data Entry'!B14</calculatedColumnFormula>
    </tableColumn>
    <tableColumn id="2" xr3:uid="{F0BFA259-BC0A-4403-BCD6-13D4692CE551}" name="TIME 1" dataDxfId="30">
      <calculatedColumnFormula>'Data Entry'!D14</calculatedColumnFormula>
    </tableColumn>
    <tableColumn id="3" xr3:uid="{0FA6CD0D-4A7D-460B-8A18-6C12B3B94835}" name="Time 2" dataDxfId="29">
      <calculatedColumnFormula>'Data Entry'!E14</calculatedColumnFormula>
    </tableColumn>
    <tableColumn id="4" xr3:uid="{5825AEDA-06E1-4C4A-BD60-8006DC281698}" name="Change Time 2- Time 1" dataDxfId="28">
      <calculatedColumnFormula>C4-B4</calculatedColumnFormula>
    </tableColumn>
    <tableColumn id="5" xr3:uid="{8BF74B59-2FE4-4B41-BA87-4B35A1E7D3DA}" name="change in percent score from year one to year 2" dataDxfId="27" dataCellStyle="Percent">
      <calculatedColumnFormula>(C4-B4)/100</calculatedColumnFormula>
    </tableColumn>
    <tableColumn id="6" xr3:uid="{0A363761-E972-4AEF-8EC7-536470C6F169}" name="Percent Difference from year 1 to year 2" dataDxfId="26" dataCellStyle="Percent">
      <calculatedColumnFormula>(C4-B4)/B4</calculatedColumnFormula>
    </tableColumn>
    <tableColumn id="7" xr3:uid="{562E39B4-9308-492F-8F82-3E3FA6E35E88}" name="Positive value" dataDxfId="25" dataCellStyle="Percent">
      <calculatedColumnFormula>IF(E4 &gt;=0,E4,NA())</calculatedColumnFormula>
    </tableColumn>
    <tableColumn id="8" xr3:uid="{4385E968-1CCF-471E-93E2-C6E59B4C93B5}" name="Negative value" dataDxfId="24" dataCellStyle="Percent">
      <calculatedColumnFormula>IF(E4&lt;=0,E4,NA())</calculatedColumnFormula>
    </tableColumn>
  </tableColumns>
  <tableStyleInfo name="TableStyleMedium7"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0465A96-E812-4D1F-83EB-7E31C85E354B}" name="Table6" displayName="Table6" ref="A13:H19" totalsRowShown="0" headerRowDxfId="23" headerRowBorderDxfId="22" tableBorderDxfId="21" totalsRowBorderDxfId="20">
  <autoFilter ref="A13:H19" xr:uid="{20465A96-E812-4D1F-83EB-7E31C85E354B}"/>
  <tableColumns count="8">
    <tableColumn id="1" xr3:uid="{BC9251E0-8A28-4D53-A12C-380AC2D6965F}" name="Sections" dataDxfId="19">
      <calculatedColumnFormula>'Data Entry'!B22</calculatedColumnFormula>
    </tableColumn>
    <tableColumn id="2" xr3:uid="{ED265765-1AE7-4AE9-BA4D-86D4BD58B486}" name="Category Present Time 1" dataDxfId="18">
      <calculatedColumnFormula>IF(ISBLANK('Data Entry'!D22), "N/A", 'Data Entry'!D22)</calculatedColumnFormula>
    </tableColumn>
    <tableColumn id="3" xr3:uid="{1A3FDEE5-99B6-4443-B1B1-D442A67FE306}" name="Category Present Time 2" dataDxfId="17">
      <calculatedColumnFormula>IF(ISBLANK('Data Entry'!E22), "N/A", 'Data Entry'!E22)</calculatedColumnFormula>
    </tableColumn>
    <tableColumn id="4" xr3:uid="{0308B964-657A-4048-8708-D3B4FB4FF819}" name="Change Time 1-time 2" dataDxfId="16">
      <calculatedColumnFormula>IF(AND(COUNTIF(B14,"N/A") =1, COUNTIF(C14,"N/A") =1), "N/A", IF(AND(ISNUMBER(B14),ISNUMBER(C14)), C14 -B14, IF(ISNUMBER(B14), 0-B14, C14)))</calculatedColumnFormula>
    </tableColumn>
    <tableColumn id="5" xr3:uid="{F1A7DBD3-635B-4420-8654-AC5E14DE03F2}" name="change in percent score from year one to year 2" dataDxfId="15" dataCellStyle="Percent">
      <calculatedColumnFormula>IF(COUNTIF(D14, "N/A"), NA(), D14/100)</calculatedColumnFormula>
    </tableColumn>
    <tableColumn id="6" xr3:uid="{E9360739-F758-44B1-8211-F309482D6EAB}" name="Percent Difference from year 1 to year 2" dataDxfId="14">
      <calculatedColumnFormula>IF(AND(COUNTIF(B14,"N/A") =1, COUNTIF(C14,"N/A") =1), NA(), IF(AND(ISNUMBER(B14),ISNUMBER(C14)), ((C14 -B14) / B14 ), "N/A"))</calculatedColumnFormula>
    </tableColumn>
    <tableColumn id="7" xr3:uid="{2818B8BA-C2D0-4A6C-A1DE-321CF0DC25BD}" name="Positive value" dataDxfId="13" dataCellStyle="Percent">
      <calculatedColumnFormula>IF(COUNTIF(E14, "N/A") =1, NA(), IF(E14 &gt;=0,E14,NA()))</calculatedColumnFormula>
    </tableColumn>
    <tableColumn id="8" xr3:uid="{98AB102D-4E98-4F32-9323-72E59EDA633F}" name="Negative value" dataDxfId="12" dataCellStyle="Percent">
      <calculatedColumnFormula>IF(COUNTIF(E14, "N/A") =1, NA(), IF(E14 &lt;=0,E14,NA()))</calculatedColumnFormula>
    </tableColumn>
  </tableColumns>
  <tableStyleInfo name="TableStyleMedium7"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C93C-9BDA-412E-BA62-FA0B8B814D4A}">
  <dimension ref="A1:Q34"/>
  <sheetViews>
    <sheetView showGridLines="0" tabSelected="1" topLeftCell="A5" zoomScale="144" zoomScaleNormal="70" workbookViewId="0">
      <selection activeCell="A7" sqref="A7"/>
    </sheetView>
  </sheetViews>
  <sheetFormatPr baseColWidth="10" defaultColWidth="8.83203125" defaultRowHeight="15"/>
  <cols>
    <col min="1" max="1" width="176.33203125" customWidth="1"/>
    <col min="2" max="17" width="8.6640625" customWidth="1"/>
  </cols>
  <sheetData>
    <row r="1" spans="1:17" ht="54.5" customHeight="1">
      <c r="A1" s="117" t="s">
        <v>0</v>
      </c>
      <c r="B1" s="54"/>
      <c r="C1" s="54"/>
      <c r="D1" s="54"/>
      <c r="E1" s="54"/>
      <c r="F1" s="54"/>
      <c r="G1" s="54"/>
      <c r="H1" s="54"/>
      <c r="I1" s="54"/>
      <c r="J1" s="54"/>
      <c r="K1" s="54"/>
      <c r="L1" s="54"/>
      <c r="M1" s="54"/>
      <c r="N1" s="54"/>
      <c r="O1" s="54"/>
      <c r="P1" s="54"/>
      <c r="Q1" s="54"/>
    </row>
    <row r="2" spans="1:17" ht="25" customHeight="1">
      <c r="A2" s="62" t="s">
        <v>1</v>
      </c>
      <c r="B2" s="46"/>
      <c r="C2" s="47"/>
      <c r="D2" s="47"/>
      <c r="E2" s="47"/>
      <c r="F2" s="47"/>
      <c r="G2" s="47"/>
      <c r="H2" s="47"/>
      <c r="I2" s="47"/>
      <c r="J2" s="47"/>
      <c r="K2" s="47"/>
      <c r="L2" s="47"/>
      <c r="M2" s="47"/>
      <c r="N2" s="47"/>
      <c r="O2" s="47"/>
      <c r="P2" s="47"/>
      <c r="Q2" s="47"/>
    </row>
    <row r="3" spans="1:17" ht="25" customHeight="1">
      <c r="A3" s="62" t="s">
        <v>2</v>
      </c>
      <c r="B3" s="43"/>
      <c r="C3" s="48"/>
      <c r="D3" s="48"/>
      <c r="E3" s="48"/>
      <c r="F3" s="48"/>
      <c r="G3" s="48"/>
      <c r="H3" s="48"/>
      <c r="I3" s="48"/>
      <c r="J3" s="48"/>
      <c r="K3" s="48"/>
      <c r="L3" s="48"/>
      <c r="M3" s="48"/>
      <c r="N3" s="48"/>
      <c r="O3" s="48"/>
      <c r="P3" s="48"/>
      <c r="Q3" s="48"/>
    </row>
    <row r="4" spans="1:17" ht="25" thickBot="1">
      <c r="A4" s="119" t="s">
        <v>3</v>
      </c>
      <c r="B4" s="46"/>
      <c r="C4" s="46"/>
      <c r="D4" s="46"/>
      <c r="E4" s="46"/>
      <c r="F4" s="46"/>
      <c r="G4" s="46"/>
      <c r="H4" s="46"/>
      <c r="I4" s="46"/>
      <c r="J4" s="46"/>
      <c r="K4" s="46"/>
      <c r="L4" s="46"/>
      <c r="M4" s="46"/>
      <c r="N4" s="46"/>
      <c r="O4" s="46"/>
      <c r="P4" s="46"/>
      <c r="Q4" s="46"/>
    </row>
    <row r="5" spans="1:17" ht="191.25" customHeight="1" thickTop="1">
      <c r="A5" s="104" t="s">
        <v>4</v>
      </c>
      <c r="B5" s="2"/>
      <c r="C5" s="2"/>
      <c r="D5" s="2"/>
      <c r="E5" s="2"/>
      <c r="F5" s="2"/>
      <c r="G5" s="2"/>
      <c r="H5" s="2"/>
      <c r="I5" s="2"/>
      <c r="J5" s="2"/>
      <c r="K5" s="2"/>
      <c r="L5" s="2"/>
      <c r="M5" s="2"/>
      <c r="N5" s="2"/>
      <c r="O5" s="2"/>
      <c r="P5" s="2"/>
      <c r="Q5" s="2"/>
    </row>
    <row r="6" spans="1:17" ht="25" thickBot="1">
      <c r="A6" s="119" t="s">
        <v>5</v>
      </c>
      <c r="B6" s="46"/>
      <c r="C6" s="46"/>
      <c r="D6" s="46"/>
      <c r="E6" s="46"/>
      <c r="F6" s="46"/>
      <c r="G6" s="46"/>
      <c r="H6" s="46"/>
      <c r="I6" s="46"/>
      <c r="J6" s="46"/>
      <c r="K6" s="46"/>
      <c r="L6" s="46"/>
      <c r="M6" s="46"/>
      <c r="N6" s="46"/>
      <c r="O6" s="46"/>
      <c r="P6" s="46"/>
      <c r="Q6" s="46"/>
    </row>
    <row r="7" spans="1:17" ht="161.25" customHeight="1" thickTop="1">
      <c r="A7" s="50" t="s">
        <v>6</v>
      </c>
      <c r="B7" s="50"/>
      <c r="C7" s="50"/>
      <c r="D7" s="50"/>
      <c r="E7" s="50"/>
      <c r="F7" s="50"/>
      <c r="G7" s="50"/>
      <c r="H7" s="50"/>
      <c r="I7" s="50"/>
      <c r="J7" s="50"/>
      <c r="K7" s="50"/>
      <c r="L7" s="50"/>
      <c r="M7" s="50"/>
      <c r="N7" s="50"/>
      <c r="O7" s="50"/>
      <c r="P7" s="50"/>
      <c r="Q7" s="50"/>
    </row>
    <row r="8" spans="1:17" ht="21" customHeight="1" thickBot="1">
      <c r="A8" s="119" t="s">
        <v>7</v>
      </c>
      <c r="B8" s="50"/>
      <c r="C8" s="50"/>
      <c r="D8" s="50"/>
      <c r="E8" s="50"/>
      <c r="F8" s="50"/>
      <c r="G8" s="50"/>
      <c r="H8" s="50"/>
      <c r="I8" s="50"/>
      <c r="J8" s="50"/>
      <c r="K8" s="50"/>
      <c r="L8" s="50"/>
      <c r="M8" s="50"/>
      <c r="N8" s="50"/>
      <c r="O8" s="50"/>
      <c r="P8" s="50"/>
      <c r="Q8" s="50"/>
    </row>
    <row r="9" spans="1:17" ht="93" customHeight="1" thickTop="1">
      <c r="A9" s="49" t="s">
        <v>116</v>
      </c>
      <c r="B9" s="50"/>
      <c r="C9" s="50"/>
      <c r="D9" s="50"/>
      <c r="E9" s="50"/>
      <c r="F9" s="50"/>
      <c r="G9" s="50"/>
      <c r="H9" s="50"/>
      <c r="I9" s="50"/>
      <c r="J9" s="50"/>
      <c r="K9" s="50"/>
      <c r="L9" s="50"/>
      <c r="M9" s="50"/>
      <c r="N9" s="50"/>
      <c r="O9" s="50"/>
      <c r="P9" s="50"/>
      <c r="Q9" s="50"/>
    </row>
    <row r="10" spans="1:17" ht="21" customHeight="1" thickBot="1">
      <c r="A10" s="120" t="s">
        <v>8</v>
      </c>
      <c r="B10" s="50"/>
      <c r="C10" s="50"/>
      <c r="D10" s="50"/>
      <c r="E10" s="50"/>
      <c r="F10" s="50"/>
      <c r="G10" s="50"/>
      <c r="H10" s="50"/>
      <c r="I10" s="50"/>
      <c r="J10" s="50"/>
      <c r="K10" s="50"/>
      <c r="L10" s="50"/>
      <c r="M10" s="50"/>
      <c r="N10" s="50"/>
      <c r="O10" s="50"/>
      <c r="P10" s="50"/>
      <c r="Q10" s="50"/>
    </row>
    <row r="11" spans="1:17" ht="87.75" customHeight="1" thickTop="1">
      <c r="A11" s="49" t="s">
        <v>9</v>
      </c>
      <c r="B11" s="50"/>
      <c r="C11" s="50"/>
      <c r="D11" s="50"/>
      <c r="E11" s="50"/>
      <c r="F11" s="50"/>
      <c r="G11" s="50"/>
      <c r="H11" s="50"/>
      <c r="I11" s="50"/>
      <c r="J11" s="50"/>
      <c r="K11" s="50"/>
      <c r="L11" s="50"/>
      <c r="M11" s="50"/>
      <c r="N11" s="50"/>
      <c r="O11" s="50"/>
      <c r="P11" s="50"/>
      <c r="Q11" s="50"/>
    </row>
    <row r="12" spans="1:17" ht="21" customHeight="1" thickBot="1">
      <c r="A12" s="121" t="s">
        <v>10</v>
      </c>
      <c r="B12" s="55"/>
      <c r="C12" s="55"/>
      <c r="D12" s="55"/>
      <c r="E12" s="55"/>
      <c r="F12" s="55"/>
      <c r="G12" s="55"/>
      <c r="H12" s="55"/>
      <c r="I12" s="55"/>
    </row>
    <row r="13" spans="1:17" ht="23" thickTop="1">
      <c r="A13" s="49" t="s">
        <v>11</v>
      </c>
      <c r="B13" s="46"/>
      <c r="C13" s="46"/>
      <c r="D13" s="46"/>
      <c r="E13" s="46"/>
      <c r="F13" s="46"/>
      <c r="G13" s="46"/>
      <c r="H13" s="46"/>
      <c r="I13" s="46"/>
      <c r="J13" s="46"/>
      <c r="K13" s="46"/>
      <c r="L13" s="46"/>
      <c r="M13" s="46"/>
      <c r="N13" s="46"/>
      <c r="O13" s="46"/>
      <c r="P13" s="46"/>
      <c r="Q13" s="46"/>
    </row>
    <row r="14" spans="1:17" ht="21" customHeight="1">
      <c r="A14" s="122" t="s">
        <v>12</v>
      </c>
      <c r="B14" s="2"/>
      <c r="C14" s="2"/>
      <c r="D14" s="2"/>
      <c r="E14" s="2"/>
      <c r="F14" s="2"/>
      <c r="G14" s="2"/>
      <c r="H14" s="2"/>
      <c r="I14" s="2"/>
      <c r="J14" s="2"/>
      <c r="K14" s="2"/>
      <c r="L14" s="2"/>
      <c r="M14" s="2"/>
      <c r="N14" s="2"/>
      <c r="O14" s="2"/>
      <c r="P14" s="2"/>
      <c r="Q14" s="2"/>
    </row>
    <row r="15" spans="1:17" ht="21" customHeight="1">
      <c r="A15" s="52" t="s">
        <v>13</v>
      </c>
      <c r="B15" s="2"/>
      <c r="C15" s="2"/>
      <c r="D15" s="2"/>
      <c r="E15" s="2"/>
      <c r="F15" s="2"/>
      <c r="G15" s="2"/>
      <c r="H15" s="2"/>
      <c r="I15" s="2"/>
      <c r="J15" s="2"/>
      <c r="K15" s="2"/>
      <c r="L15" s="2"/>
      <c r="M15" s="2"/>
      <c r="N15" s="2"/>
      <c r="O15" s="2"/>
      <c r="P15" s="2"/>
      <c r="Q15" s="2"/>
    </row>
    <row r="16" spans="1:17" ht="21" customHeight="1">
      <c r="A16" s="51" t="s">
        <v>14</v>
      </c>
      <c r="B16" s="2"/>
      <c r="C16" s="2"/>
      <c r="D16" s="2"/>
      <c r="E16" s="2"/>
      <c r="F16" s="2"/>
      <c r="G16" s="2"/>
      <c r="H16" s="2"/>
      <c r="I16" s="2"/>
      <c r="J16" s="2"/>
      <c r="K16" s="2"/>
      <c r="L16" s="2"/>
      <c r="M16" s="2"/>
      <c r="N16" s="2"/>
      <c r="O16" s="2"/>
      <c r="P16" s="2"/>
      <c r="Q16" s="2"/>
    </row>
    <row r="17" spans="1:17" ht="21" customHeight="1">
      <c r="A17" s="123" t="s">
        <v>15</v>
      </c>
    </row>
    <row r="18" spans="1:17" ht="21" customHeight="1">
      <c r="A18" s="44" t="s">
        <v>16</v>
      </c>
      <c r="B18" s="1"/>
      <c r="C18" s="1"/>
      <c r="D18" s="1"/>
      <c r="E18" s="1"/>
      <c r="F18" s="1"/>
      <c r="G18" s="1"/>
      <c r="H18" s="1"/>
      <c r="I18" s="1"/>
      <c r="J18" s="1"/>
      <c r="K18" s="1"/>
      <c r="L18" s="1"/>
      <c r="M18" s="1"/>
      <c r="N18" s="1"/>
      <c r="O18" s="1"/>
      <c r="P18" s="1"/>
      <c r="Q18" s="1"/>
    </row>
    <row r="19" spans="1:17" ht="21" customHeight="1">
      <c r="A19" s="45" t="s">
        <v>17</v>
      </c>
      <c r="B19" s="49"/>
      <c r="C19" s="49"/>
      <c r="D19" s="49"/>
      <c r="E19" s="49"/>
      <c r="F19" s="49"/>
      <c r="G19" s="49"/>
      <c r="H19" s="49"/>
      <c r="I19" s="49"/>
      <c r="J19" s="49"/>
      <c r="K19" s="49"/>
      <c r="L19" s="49"/>
      <c r="M19" s="49"/>
      <c r="N19" s="49"/>
      <c r="O19" s="49"/>
      <c r="P19" s="49"/>
      <c r="Q19" s="49"/>
    </row>
    <row r="20" spans="1:17" ht="21" customHeight="1">
      <c r="A20" s="137" t="s">
        <v>18</v>
      </c>
      <c r="B20" s="56"/>
      <c r="C20" s="56"/>
      <c r="D20" s="56"/>
      <c r="E20" s="56"/>
      <c r="F20" s="56"/>
      <c r="G20" s="56"/>
      <c r="H20" s="56"/>
      <c r="I20" s="56"/>
      <c r="J20" s="56"/>
      <c r="K20" s="56"/>
      <c r="L20" s="56"/>
      <c r="M20" s="56"/>
      <c r="N20" s="56"/>
      <c r="O20" s="56"/>
      <c r="P20" s="56"/>
      <c r="Q20" s="56"/>
    </row>
    <row r="21" spans="1:17" ht="21" customHeight="1">
      <c r="A21" s="53" t="s">
        <v>19</v>
      </c>
      <c r="B21" s="57"/>
      <c r="C21" s="57"/>
      <c r="D21" s="57"/>
      <c r="E21" s="57"/>
      <c r="F21" s="57"/>
      <c r="G21" s="57"/>
      <c r="H21" s="57"/>
      <c r="I21" s="57"/>
      <c r="J21" s="57"/>
      <c r="K21" s="57"/>
      <c r="L21" s="57"/>
      <c r="M21" s="57"/>
      <c r="N21" s="57"/>
      <c r="O21" s="57"/>
      <c r="P21" s="57"/>
      <c r="Q21" s="57"/>
    </row>
    <row r="22" spans="1:17" ht="21" customHeight="1">
      <c r="A22" s="171" t="s">
        <v>20</v>
      </c>
      <c r="B22" s="49"/>
      <c r="C22" s="49"/>
      <c r="D22" s="49"/>
      <c r="E22" s="49"/>
      <c r="F22" s="49"/>
      <c r="G22" s="49"/>
      <c r="H22" s="49"/>
      <c r="I22" s="49"/>
      <c r="J22" s="49"/>
      <c r="K22" s="49"/>
      <c r="L22" s="49"/>
      <c r="M22" s="49"/>
      <c r="N22" s="49"/>
      <c r="O22" s="49"/>
      <c r="P22" s="49"/>
      <c r="Q22" s="49"/>
    </row>
    <row r="23" spans="1:17" ht="21" customHeight="1">
      <c r="A23" s="2" t="s">
        <v>21</v>
      </c>
      <c r="B23" s="58"/>
      <c r="C23" s="58"/>
      <c r="D23" s="58"/>
      <c r="E23" s="58"/>
      <c r="F23" s="58"/>
      <c r="G23" s="58"/>
      <c r="H23" s="58"/>
      <c r="I23" s="58"/>
      <c r="J23" s="58"/>
      <c r="K23" s="58"/>
      <c r="L23" s="58"/>
      <c r="M23" s="58"/>
      <c r="N23" s="58"/>
      <c r="O23" s="58"/>
      <c r="P23" s="58"/>
      <c r="Q23" s="58"/>
    </row>
    <row r="24" spans="1:17" ht="21">
      <c r="A24" s="2"/>
      <c r="B24" s="46"/>
      <c r="C24" s="46"/>
      <c r="D24" s="46"/>
      <c r="E24" s="46"/>
      <c r="F24" s="46"/>
      <c r="G24" s="46"/>
      <c r="H24" s="46"/>
      <c r="I24" s="46"/>
      <c r="J24" s="46"/>
      <c r="K24" s="46"/>
      <c r="L24" s="46"/>
      <c r="M24" s="46"/>
      <c r="N24" s="46"/>
      <c r="O24" s="46"/>
      <c r="P24" s="46"/>
      <c r="Q24" s="46"/>
    </row>
    <row r="25" spans="1:17" ht="21">
      <c r="B25" s="59"/>
      <c r="C25" s="59"/>
      <c r="D25" s="59"/>
      <c r="E25" s="59"/>
      <c r="F25" s="59"/>
      <c r="G25" s="59"/>
      <c r="H25" s="59"/>
      <c r="I25" s="59"/>
      <c r="J25" s="59"/>
      <c r="K25" s="59"/>
      <c r="L25" s="59"/>
      <c r="M25" s="59"/>
      <c r="N25" s="59"/>
      <c r="O25" s="59"/>
      <c r="P25" s="59"/>
      <c r="Q25" s="59"/>
    </row>
    <row r="26" spans="1:17" ht="21">
      <c r="B26" s="58"/>
      <c r="C26" s="58"/>
      <c r="D26" s="58"/>
      <c r="E26" s="58"/>
      <c r="F26" s="58"/>
      <c r="G26" s="58"/>
      <c r="H26" s="58"/>
      <c r="I26" s="58"/>
      <c r="J26" s="58"/>
      <c r="K26" s="58"/>
      <c r="L26" s="58"/>
      <c r="M26" s="58"/>
      <c r="N26" s="58"/>
      <c r="O26" s="58"/>
      <c r="P26" s="58"/>
      <c r="Q26" s="58"/>
    </row>
    <row r="27" spans="1:17" ht="21">
      <c r="B27" s="2"/>
      <c r="C27" s="47"/>
      <c r="D27" s="47"/>
      <c r="E27" s="47"/>
      <c r="F27" s="47"/>
      <c r="G27" s="47"/>
      <c r="H27" s="47"/>
      <c r="I27" s="47"/>
      <c r="J27" s="47"/>
      <c r="K27" s="47"/>
      <c r="L27" s="47"/>
      <c r="M27" s="47"/>
      <c r="N27" s="47"/>
      <c r="O27" s="47"/>
      <c r="P27" s="47"/>
      <c r="Q27" s="47"/>
    </row>
    <row r="28" spans="1:17" ht="26" customHeight="1">
      <c r="B28" s="60"/>
      <c r="C28" s="61"/>
      <c r="D28" s="61"/>
      <c r="E28" s="61"/>
      <c r="F28" s="61"/>
      <c r="G28" s="61"/>
      <c r="H28" s="61"/>
      <c r="I28" s="61"/>
      <c r="J28" s="61"/>
      <c r="K28" s="61"/>
      <c r="L28" s="61"/>
      <c r="M28" s="61"/>
      <c r="N28" s="61"/>
      <c r="O28" s="61"/>
      <c r="P28" s="61"/>
      <c r="Q28" s="61"/>
    </row>
    <row r="29" spans="1:17" ht="21">
      <c r="B29" s="43"/>
      <c r="C29" s="43"/>
      <c r="D29" s="43"/>
      <c r="E29" s="43"/>
      <c r="F29" s="43"/>
      <c r="G29" s="43"/>
      <c r="H29" s="43"/>
      <c r="I29" s="43"/>
      <c r="J29" s="43"/>
      <c r="K29" s="43"/>
      <c r="L29" s="43"/>
      <c r="M29" s="43"/>
      <c r="N29" s="43"/>
      <c r="O29" s="43"/>
      <c r="P29" s="43"/>
      <c r="Q29" s="43"/>
    </row>
    <row r="30" spans="1:17" ht="21">
      <c r="B30" s="62"/>
      <c r="C30" s="62"/>
      <c r="D30" s="62"/>
      <c r="E30" s="62"/>
      <c r="F30" s="62"/>
      <c r="G30" s="62"/>
      <c r="H30" s="62"/>
      <c r="I30" s="62"/>
    </row>
    <row r="31" spans="1:17" ht="21.75" customHeight="1">
      <c r="B31" s="63"/>
      <c r="C31" s="63"/>
      <c r="D31" s="63"/>
      <c r="E31" s="63"/>
      <c r="F31" s="63"/>
      <c r="G31" s="63"/>
      <c r="H31" s="63"/>
      <c r="I31" s="63"/>
      <c r="J31" s="63"/>
      <c r="K31" s="63"/>
      <c r="L31" s="63"/>
      <c r="M31" s="63"/>
      <c r="N31" s="63"/>
      <c r="O31" s="63"/>
      <c r="P31" s="63"/>
      <c r="Q31" s="63"/>
    </row>
    <row r="32" spans="1:17" ht="21" customHeight="1">
      <c r="B32" s="2"/>
      <c r="C32" s="2"/>
      <c r="D32" s="2"/>
      <c r="E32" s="2"/>
      <c r="F32" s="2"/>
      <c r="G32" s="2"/>
      <c r="H32" s="2"/>
      <c r="I32" s="2"/>
      <c r="J32" s="2"/>
      <c r="K32" s="2"/>
      <c r="L32" s="2"/>
      <c r="M32" s="2"/>
      <c r="N32" s="2"/>
      <c r="O32" s="2"/>
      <c r="P32" s="2"/>
      <c r="Q32" s="2"/>
    </row>
    <row r="33" spans="2:17" ht="15" customHeight="1">
      <c r="B33" s="2"/>
      <c r="C33" s="2"/>
      <c r="D33" s="2"/>
      <c r="E33" s="2"/>
      <c r="F33" s="2"/>
      <c r="G33" s="2"/>
      <c r="H33" s="2"/>
      <c r="I33" s="2"/>
      <c r="J33" s="2"/>
      <c r="K33" s="2"/>
      <c r="L33" s="2"/>
      <c r="M33" s="2"/>
      <c r="N33" s="2"/>
      <c r="O33" s="2"/>
      <c r="P33" s="2"/>
      <c r="Q33" s="2"/>
    </row>
    <row r="34" spans="2:17" ht="15" customHeight="1"/>
  </sheetData>
  <sheetProtection algorithmName="SHA-512" hashValue="vokUhFeL4Yb6gOq0uOaAydfiCCyMi3RmgVJ4bhP1XONR6MxLn3ZsM0Gc+oKDr2YZpcqXBirL4I0nMY1aemvW7w==" saltValue="uBeUvKzhlX2qPnLqbwxRLA==" spinCount="100000" sheet="1" objects="1" scenarios="1"/>
  <pageMargins left="0.7" right="0.7" top="0.75" bottom="0.75" header="0.3" footer="0.3"/>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F8FA-9134-4440-BF85-15AD49EF23CD}">
  <sheetPr>
    <tabColor rgb="FF00944D"/>
  </sheetPr>
  <dimension ref="A1:H8"/>
  <sheetViews>
    <sheetView showGridLines="0" zoomScale="80" zoomScaleNormal="80" workbookViewId="0"/>
  </sheetViews>
  <sheetFormatPr baseColWidth="10" defaultColWidth="8.83203125" defaultRowHeight="15"/>
  <cols>
    <col min="1" max="1" width="26.83203125" customWidth="1"/>
    <col min="2" max="2" width="141.6640625" customWidth="1"/>
    <col min="3" max="7" width="19.6640625" hidden="1" customWidth="1"/>
  </cols>
  <sheetData>
    <row r="1" spans="1:8" ht="28.5" customHeight="1">
      <c r="A1" s="71"/>
      <c r="B1" s="115" t="s">
        <v>22</v>
      </c>
      <c r="C1" s="68"/>
      <c r="D1" s="68"/>
      <c r="E1" s="68"/>
      <c r="F1" s="68"/>
      <c r="G1" s="68"/>
      <c r="H1" s="70"/>
    </row>
    <row r="2" spans="1:8" ht="28.5" customHeight="1">
      <c r="A2" s="72"/>
      <c r="B2" s="69"/>
      <c r="C2" s="69"/>
      <c r="D2" s="69"/>
      <c r="E2" s="69"/>
      <c r="F2" s="69"/>
      <c r="G2" s="69"/>
      <c r="H2" s="70"/>
    </row>
    <row r="3" spans="1:8" ht="30" customHeight="1">
      <c r="A3" s="128" t="s">
        <v>23</v>
      </c>
      <c r="B3" s="129" t="s">
        <v>24</v>
      </c>
      <c r="C3" s="26"/>
      <c r="D3" s="26"/>
      <c r="E3" s="26"/>
      <c r="F3" s="26"/>
      <c r="G3" s="27"/>
    </row>
    <row r="4" spans="1:8" ht="45" customHeight="1">
      <c r="A4" s="130" t="s">
        <v>25</v>
      </c>
      <c r="B4" s="131" t="s">
        <v>26</v>
      </c>
      <c r="C4" s="66"/>
      <c r="D4" s="66"/>
      <c r="E4" s="66"/>
      <c r="F4" s="66"/>
      <c r="G4" s="67"/>
    </row>
    <row r="5" spans="1:8" ht="45" customHeight="1">
      <c r="A5" s="130" t="s">
        <v>27</v>
      </c>
      <c r="B5" s="131" t="s">
        <v>28</v>
      </c>
      <c r="C5" s="66"/>
      <c r="D5" s="66"/>
      <c r="E5" s="66"/>
      <c r="F5" s="66"/>
      <c r="G5" s="67"/>
    </row>
    <row r="6" spans="1:8" ht="120" customHeight="1">
      <c r="A6" s="132" t="s">
        <v>29</v>
      </c>
      <c r="B6" s="131" t="s">
        <v>30</v>
      </c>
      <c r="C6" s="66"/>
      <c r="D6" s="66"/>
      <c r="E6" s="66"/>
      <c r="F6" s="66"/>
      <c r="G6" s="67"/>
    </row>
    <row r="7" spans="1:8" ht="120" customHeight="1">
      <c r="A7" s="130" t="s">
        <v>31</v>
      </c>
      <c r="B7" s="131" t="s">
        <v>32</v>
      </c>
      <c r="C7" s="66"/>
      <c r="D7" s="66"/>
      <c r="E7" s="66"/>
      <c r="F7" s="66"/>
      <c r="G7" s="67"/>
    </row>
    <row r="8" spans="1:8" ht="120" customHeight="1" thickBot="1">
      <c r="A8" s="133" t="s">
        <v>33</v>
      </c>
      <c r="B8" s="134" t="s">
        <v>34</v>
      </c>
      <c r="C8" s="64"/>
      <c r="D8" s="64"/>
      <c r="E8" s="64"/>
      <c r="F8" s="64"/>
      <c r="G8" s="65"/>
    </row>
  </sheetData>
  <sheetProtection algorithmName="SHA-512" hashValue="9myxwNdIqQBCm2U2lceARfVvkZzwyHyWoDBUip+TvmrwbuA/SE6R13bvWF9D7YBILAgubQMj9JycDRvjzs6zlw==" saltValue="sA1sKq6oYESW/2KgyXMagQ==" spinCount="100000" sheet="1" objects="1" scenarios="1"/>
  <pageMargins left="0.7" right="0.7" top="0.75" bottom="0.75" header="0.3" footer="0.3"/>
  <pageSetup scale="72"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13A9-AF02-480A-9840-7A2325D8AAC7}">
  <sheetPr>
    <tabColor rgb="FF00944D"/>
    <pageSetUpPr fitToPage="1"/>
  </sheetPr>
  <dimension ref="A1:BN30"/>
  <sheetViews>
    <sheetView showGridLines="0" zoomScale="60" zoomScaleNormal="60" zoomScaleSheetLayoutView="40" workbookViewId="0"/>
  </sheetViews>
  <sheetFormatPr baseColWidth="10" defaultColWidth="8.83203125" defaultRowHeight="15"/>
  <cols>
    <col min="1" max="1" width="1.83203125" customWidth="1"/>
    <col min="2" max="2" width="141.1640625" customWidth="1"/>
    <col min="3" max="3" width="65.5" customWidth="1"/>
    <col min="4" max="5" width="30.6640625" customWidth="1"/>
  </cols>
  <sheetData>
    <row r="1" spans="1:66" ht="16" thickBot="1">
      <c r="B1" s="118"/>
    </row>
    <row r="2" spans="1:66" ht="53.5" customHeight="1" thickBot="1">
      <c r="B2" s="212" t="s">
        <v>35</v>
      </c>
      <c r="C2" s="87"/>
      <c r="D2" s="80"/>
      <c r="E2" s="80"/>
    </row>
    <row r="3" spans="1:66" ht="409.6">
      <c r="A3" s="81"/>
      <c r="B3" s="141" t="s">
        <v>36</v>
      </c>
      <c r="C3" s="142"/>
      <c r="D3" s="81"/>
      <c r="E3" s="81"/>
    </row>
    <row r="4" spans="1:66" ht="23" customHeight="1">
      <c r="A4" s="81"/>
      <c r="B4" s="143"/>
      <c r="C4" s="144"/>
      <c r="D4" s="81"/>
      <c r="E4" s="81"/>
    </row>
    <row r="5" spans="1:66" ht="409.5" customHeight="1">
      <c r="A5" s="85"/>
      <c r="B5" s="141" t="s">
        <v>37</v>
      </c>
      <c r="C5" s="145"/>
      <c r="D5" s="82"/>
      <c r="E5" s="82"/>
    </row>
    <row r="6" spans="1:66" s="41" customFormat="1" ht="408.75" customHeight="1" thickBot="1">
      <c r="A6" s="83"/>
      <c r="B6" s="146"/>
      <c r="C6" s="147"/>
      <c r="D6" s="83"/>
      <c r="E6" s="83"/>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row>
    <row r="7" spans="1:66" s="41" customFormat="1" ht="29.25" customHeight="1">
      <c r="A7" s="83"/>
      <c r="B7"/>
      <c r="C7" s="83"/>
      <c r="D7" s="83"/>
      <c r="E7" s="83"/>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row>
    <row r="8" spans="1:66" ht="29">
      <c r="A8" s="86"/>
      <c r="B8" s="74" t="s">
        <v>38</v>
      </c>
      <c r="C8" s="170"/>
      <c r="D8" s="84"/>
      <c r="E8" s="84"/>
    </row>
    <row r="9" spans="1:66" ht="29">
      <c r="B9" s="74" t="s">
        <v>39</v>
      </c>
      <c r="C9" s="170"/>
      <c r="D9" s="84"/>
      <c r="E9" s="84"/>
    </row>
    <row r="10" spans="1:66" ht="30" thickBot="1">
      <c r="B10" s="4"/>
      <c r="C10" s="4"/>
      <c r="D10" s="84"/>
      <c r="E10" s="84"/>
    </row>
    <row r="11" spans="1:66" ht="125" customHeight="1" thickBot="1">
      <c r="B11" s="138" t="s">
        <v>40</v>
      </c>
      <c r="C11" s="139"/>
      <c r="D11" s="140" t="s">
        <v>41</v>
      </c>
      <c r="E11" s="140" t="s">
        <v>42</v>
      </c>
    </row>
    <row r="12" spans="1:66" ht="30" customHeight="1">
      <c r="B12" s="5"/>
      <c r="C12" s="6"/>
      <c r="D12" s="25" t="s">
        <v>43</v>
      </c>
      <c r="E12" s="7" t="s">
        <v>44</v>
      </c>
    </row>
    <row r="13" spans="1:66" ht="43" customHeight="1">
      <c r="B13" s="5" t="s">
        <v>45</v>
      </c>
      <c r="C13" s="6" t="s">
        <v>46</v>
      </c>
      <c r="D13" s="166" t="s">
        <v>31</v>
      </c>
      <c r="E13" s="167" t="s">
        <v>33</v>
      </c>
    </row>
    <row r="14" spans="1:66" ht="125" customHeight="1">
      <c r="B14" s="154" t="s">
        <v>47</v>
      </c>
      <c r="C14" s="151" t="s">
        <v>48</v>
      </c>
      <c r="D14" s="162"/>
      <c r="E14" s="163"/>
    </row>
    <row r="15" spans="1:66" ht="125" customHeight="1">
      <c r="B15" s="154" t="s">
        <v>49</v>
      </c>
      <c r="C15" s="151" t="s">
        <v>50</v>
      </c>
      <c r="D15" s="162"/>
      <c r="E15" s="163"/>
    </row>
    <row r="16" spans="1:66" ht="125" customHeight="1">
      <c r="B16" s="154" t="s">
        <v>51</v>
      </c>
      <c r="C16" s="151" t="s">
        <v>52</v>
      </c>
      <c r="D16" s="162"/>
      <c r="E16" s="163"/>
    </row>
    <row r="17" spans="2:7" ht="125" customHeight="1">
      <c r="B17" s="154" t="s">
        <v>53</v>
      </c>
      <c r="C17" s="151" t="s">
        <v>54</v>
      </c>
      <c r="D17" s="162"/>
      <c r="E17" s="163"/>
    </row>
    <row r="18" spans="2:7" ht="125" customHeight="1">
      <c r="B18" s="154" t="s">
        <v>55</v>
      </c>
      <c r="C18" s="151" t="s">
        <v>56</v>
      </c>
      <c r="D18" s="162"/>
      <c r="E18" s="163"/>
    </row>
    <row r="19" spans="2:7" ht="125" customHeight="1">
      <c r="B19" s="154" t="s">
        <v>57</v>
      </c>
      <c r="C19" s="151" t="s">
        <v>58</v>
      </c>
      <c r="D19" s="162"/>
      <c r="E19" s="163"/>
    </row>
    <row r="20" spans="2:7" ht="125" customHeight="1" thickBot="1">
      <c r="B20" s="155" t="s">
        <v>59</v>
      </c>
      <c r="C20" s="156" t="s">
        <v>60</v>
      </c>
      <c r="D20" s="168"/>
      <c r="E20" s="169"/>
    </row>
    <row r="21" spans="2:7" ht="266" customHeight="1">
      <c r="B21" s="204" t="s">
        <v>61</v>
      </c>
      <c r="C21" s="205"/>
      <c r="D21" s="206"/>
      <c r="E21" s="207"/>
      <c r="G21" s="75"/>
    </row>
    <row r="22" spans="2:7" ht="125" customHeight="1">
      <c r="B22" s="148" t="s">
        <v>62</v>
      </c>
      <c r="C22" s="149" t="s">
        <v>63</v>
      </c>
      <c r="D22" s="160"/>
      <c r="E22" s="161"/>
    </row>
    <row r="23" spans="2:7" ht="125" customHeight="1">
      <c r="B23" s="148" t="s">
        <v>64</v>
      </c>
      <c r="C23" s="149" t="s">
        <v>65</v>
      </c>
      <c r="D23" s="160"/>
      <c r="E23" s="161"/>
    </row>
    <row r="24" spans="2:7" ht="125" customHeight="1">
      <c r="B24" s="150" t="s">
        <v>66</v>
      </c>
      <c r="C24" s="151" t="s">
        <v>67</v>
      </c>
      <c r="D24" s="162"/>
      <c r="E24" s="163"/>
    </row>
    <row r="25" spans="2:7" ht="125" customHeight="1">
      <c r="B25" s="150" t="s">
        <v>68</v>
      </c>
      <c r="C25" s="151" t="s">
        <v>69</v>
      </c>
      <c r="D25" s="162"/>
      <c r="E25" s="163"/>
    </row>
    <row r="26" spans="2:7" ht="125" customHeight="1">
      <c r="B26" s="152" t="s">
        <v>70</v>
      </c>
      <c r="C26" s="153" t="s">
        <v>71</v>
      </c>
      <c r="D26" s="164"/>
      <c r="E26" s="165"/>
    </row>
    <row r="27" spans="2:7" ht="125" customHeight="1">
      <c r="B27" s="152" t="s">
        <v>72</v>
      </c>
      <c r="C27" s="153" t="s">
        <v>73</v>
      </c>
      <c r="D27" s="164"/>
      <c r="E27" s="165"/>
    </row>
    <row r="28" spans="2:7" ht="115" customHeight="1"/>
    <row r="29" spans="2:7" ht="115" customHeight="1">
      <c r="C29" s="2"/>
    </row>
    <row r="30" spans="2:7" ht="115" customHeight="1"/>
  </sheetData>
  <sheetProtection algorithmName="SHA-512" hashValue="9GG+svpOB+PjGF6DSenH8UxAXX+Vee2vZibtMx1dyE+HUFqXb706edN+/eIXDXynKIJpHGdFEptqczzymWo28w==" saltValue="7N7oGNRxzlHbXFJC3aHu/g==" spinCount="100000" sheet="1" objects="1" scenarios="1"/>
  <dataValidations count="8">
    <dataValidation allowBlank="1" showInputMessage="1" showErrorMessage="1" promptTitle="Reminder!" prompt="Do not include percentage symbol in cell._x000a_" sqref="D22:E27" xr:uid="{FB3120BB-C1EF-4793-8C9E-6323A82E5279}"/>
    <dataValidation allowBlank="1" showErrorMessage="1" sqref="D21:E21" xr:uid="{A4D16CF2-60CB-48E3-9438-CF968F2D1340}"/>
    <dataValidation type="custom" allowBlank="1" showInputMessage="1" showErrorMessage="1" errorTitle="Error!" error="Percentage symbol should not be included in cell. " promptTitle="Reminder!" prompt="Do not include percentage symbol in cell. " sqref="D20 D15:D18" xr:uid="{E63AD854-A775-482E-9694-120C01E17629}">
      <formula1>LEFT(CELL("format",D15:E22),1)&lt;&gt;"P"</formula1>
    </dataValidation>
    <dataValidation type="custom" allowBlank="1" showInputMessage="1" showErrorMessage="1" errorTitle="Error!" error="Percentage symbol should not be included in cell. " promptTitle="Reminder!" prompt="Do not include percentage symbol in cell. " sqref="D19" xr:uid="{9FFC2CC7-0207-45D1-9D1B-E8B7C249D001}">
      <formula1>LEFT(CELL("format",D19:E27),1)&lt;&gt;"P"</formula1>
    </dataValidation>
    <dataValidation type="custom" allowBlank="1" showInputMessage="1" showErrorMessage="1" errorTitle="Error!" error="Percentage symbol should not be included in cell. " promptTitle="Reminder!" prompt="Do not include percentage symbol in cell. " sqref="D14" xr:uid="{B2B417AC-ECC6-4A8F-808B-BE2B2F15B54B}">
      <formula1>LEFT(CELL("format",D14:E20),1)&lt;&gt;"P"</formula1>
    </dataValidation>
    <dataValidation type="custom" allowBlank="1" showInputMessage="1" showErrorMessage="1" errorTitle="Error!" error="Percentage symbol should not be included in cell. " promptTitle="Reminder!" prompt="Do not include percentage symbol in cell. " sqref="E14:E15" xr:uid="{2F3E3641-4E91-4681-96EB-884D9E9B65A5}">
      <formula1>LEFT(CELL("format",E14:E20),1)&lt;&gt;"P"</formula1>
    </dataValidation>
    <dataValidation type="custom" allowBlank="1" showInputMessage="1" showErrorMessage="1" errorTitle="Error!" error="Percentage symbol should not be included in cell. " promptTitle="Reminder!" prompt="Do not include percentage symbol in cell. " sqref="E16" xr:uid="{9B732FCF-A096-407A-BEB8-E9A0DA3958BF}">
      <formula1>LEFT(CELL("format",E16:E25),1)&lt;&gt;"P"</formula1>
    </dataValidation>
    <dataValidation type="custom" allowBlank="1" showInputMessage="1" showErrorMessage="1" errorTitle="Error!" error="Percentage symbol should not be included in cell. " promptTitle="Reminder!" prompt="Do not include percentage symbol in cell. " sqref="E17:E20" xr:uid="{2A5642FA-43F3-47E9-AEF8-1CA1C7ABB1FC}">
      <formula1>LEFT(CELL("format",E17:E27),1)&lt;&gt;"P"</formula1>
    </dataValidation>
  </dataValidations>
  <pageMargins left="0.7" right="0.7" top="0.75" bottom="0.75" header="0.3" footer="0.3"/>
  <pageSetup scale="44" orientation="landscape" r:id="rId1"/>
  <rowBreaks count="1" manualBreakCount="1">
    <brk id="9" max="16383" man="1"/>
  </rowBreaks>
  <colBreaks count="1" manualBreakCount="1">
    <brk id="1"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8339-BEF6-495E-BDC3-2A71F62FB146}">
  <sheetPr>
    <tabColor rgb="FF702B84"/>
  </sheetPr>
  <dimension ref="B2:H37"/>
  <sheetViews>
    <sheetView showGridLines="0" zoomScale="80" zoomScaleNormal="80" zoomScalePageLayoutView="40" workbookViewId="0"/>
  </sheetViews>
  <sheetFormatPr baseColWidth="10" defaultColWidth="8.83203125" defaultRowHeight="15"/>
  <cols>
    <col min="1" max="1" width="4.5" customWidth="1"/>
    <col min="2" max="2" width="40.6640625" customWidth="1"/>
    <col min="3" max="4" width="30.1640625" customWidth="1"/>
    <col min="5" max="5" width="67.1640625" customWidth="1"/>
    <col min="6" max="6" width="66.83203125" customWidth="1"/>
    <col min="7" max="7" width="5.33203125" customWidth="1"/>
    <col min="8" max="8" width="255.5" customWidth="1"/>
  </cols>
  <sheetData>
    <row r="2" spans="2:8" ht="37">
      <c r="B2" s="116" t="str">
        <f>CONCATENATE('Data Entry'!D13, " and ", 'Data Entry'!E13, " SLAQ score tables")</f>
        <v>FFY 20XX and FFY 20YY SLAQ score tables</v>
      </c>
      <c r="C2" s="73"/>
      <c r="D2" s="73"/>
      <c r="E2" s="73"/>
      <c r="F2" s="8"/>
    </row>
    <row r="3" spans="2:8" ht="34">
      <c r="B3" s="40"/>
      <c r="C3" s="40"/>
      <c r="D3" s="40"/>
      <c r="E3" s="40"/>
      <c r="F3" s="8"/>
    </row>
    <row r="4" spans="2:8" ht="28.5" customHeight="1">
      <c r="B4" s="108" t="s">
        <v>74</v>
      </c>
      <c r="C4" s="213">
        <f>'Data Entry'!C8</f>
        <v>0</v>
      </c>
      <c r="D4" s="88"/>
      <c r="E4" s="40"/>
      <c r="F4" s="8"/>
    </row>
    <row r="5" spans="2:8" ht="28.5" customHeight="1">
      <c r="B5" s="108" t="s">
        <v>75</v>
      </c>
      <c r="C5" s="109">
        <f>'Data Entry'!C7</f>
        <v>0</v>
      </c>
      <c r="D5" s="88"/>
      <c r="E5" s="40"/>
      <c r="F5" s="8"/>
    </row>
    <row r="6" spans="2:8" ht="28.5" customHeight="1">
      <c r="B6" s="108" t="s">
        <v>43</v>
      </c>
      <c r="C6" s="213" t="str">
        <f>DataEntryTable[[#Headers],[FFY 20XX]]</f>
        <v>FFY 20XX</v>
      </c>
      <c r="D6" s="88"/>
      <c r="E6" s="40"/>
      <c r="F6" s="8"/>
    </row>
    <row r="7" spans="2:8" ht="28.5" customHeight="1">
      <c r="B7" s="108" t="s">
        <v>44</v>
      </c>
      <c r="C7" s="109" t="str">
        <f>DataEntryTable[[#Headers],[FFY 20YY]]</f>
        <v>FFY 20YY</v>
      </c>
      <c r="D7" s="88"/>
      <c r="E7" s="40"/>
      <c r="F7" s="8"/>
    </row>
    <row r="8" spans="2:8" ht="15" customHeight="1">
      <c r="B8" s="9"/>
      <c r="C8" s="9"/>
      <c r="D8" s="9"/>
      <c r="E8" s="9"/>
      <c r="F8" s="8"/>
    </row>
    <row r="9" spans="2:8" ht="15" customHeight="1" thickBot="1">
      <c r="B9" s="8"/>
      <c r="C9" s="8"/>
      <c r="D9" s="8"/>
      <c r="E9" s="8"/>
      <c r="F9" s="8"/>
      <c r="G9" s="2"/>
    </row>
    <row r="10" spans="2:8" ht="40" customHeight="1" thickBot="1">
      <c r="B10" s="210" t="s">
        <v>76</v>
      </c>
      <c r="C10" s="76"/>
      <c r="D10" s="76"/>
      <c r="E10" s="76"/>
      <c r="F10" s="77"/>
      <c r="H10" s="157" t="s">
        <v>77</v>
      </c>
    </row>
    <row r="11" spans="2:8" ht="69.75" customHeight="1" thickBot="1">
      <c r="B11" s="124" t="s">
        <v>78</v>
      </c>
      <c r="C11" s="125" t="s">
        <v>43</v>
      </c>
      <c r="D11" s="125" t="s">
        <v>44</v>
      </c>
      <c r="E11" s="125" t="s">
        <v>79</v>
      </c>
      <c r="F11" s="126" t="s">
        <v>80</v>
      </c>
      <c r="G11" s="39"/>
      <c r="H11" s="158" t="str">
        <f>CONCATENATE("Columns ",'Data Entry'!D13," and ",'Data Entry'!E13," show the scores for each section, as entered on the Data Entry page. 
Scores range from 0-100, with higher scores reflecting how well the store encourages healthfulness in each of the sections.")</f>
        <v>Columns FFY 20XX and FFY 20YY show the scores for each section, as entered on the Data Entry page. 
Scores range from 0-100, with higher scores reflecting how well the store encourages healthfulness in each of the sections.</v>
      </c>
    </row>
    <row r="12" spans="2:8" ht="100" customHeight="1">
      <c r="B12" s="179" t="s">
        <v>47</v>
      </c>
      <c r="C12" s="193">
        <f>Calculations!B4</f>
        <v>0</v>
      </c>
      <c r="D12" s="180">
        <f>Calculations!C4</f>
        <v>0</v>
      </c>
      <c r="E12" s="182">
        <f>Calculations!E4</f>
        <v>0</v>
      </c>
      <c r="F12" s="181" t="e">
        <f>Calculations!F4</f>
        <v>#DIV/0!</v>
      </c>
      <c r="G12" s="10"/>
      <c r="H12" s="158" t="s">
        <v>81</v>
      </c>
    </row>
    <row r="13" spans="2:8" ht="100" customHeight="1" thickBot="1">
      <c r="B13" s="175" t="s">
        <v>49</v>
      </c>
      <c r="C13" s="194">
        <f>Calculations!B5</f>
        <v>0</v>
      </c>
      <c r="D13" s="174">
        <f>Calculations!C5</f>
        <v>0</v>
      </c>
      <c r="E13" s="184">
        <f>Calculations!E5</f>
        <v>0</v>
      </c>
      <c r="F13" s="196" t="e">
        <f>Calculations!F5</f>
        <v>#DIV/0!</v>
      </c>
      <c r="G13" s="10"/>
      <c r="H13" s="159" t="s">
        <v>82</v>
      </c>
    </row>
    <row r="14" spans="2:8" ht="100" customHeight="1">
      <c r="B14" s="178" t="s">
        <v>51</v>
      </c>
      <c r="C14" s="194">
        <f>Calculations!B6</f>
        <v>0</v>
      </c>
      <c r="D14" s="174">
        <f>Calculations!C6</f>
        <v>0</v>
      </c>
      <c r="E14" s="184">
        <f>Calculations!E6</f>
        <v>0</v>
      </c>
      <c r="F14" s="196" t="e">
        <f>Calculations!F6</f>
        <v>#DIV/0!</v>
      </c>
      <c r="G14" s="10"/>
      <c r="H14" s="201" t="s">
        <v>83</v>
      </c>
    </row>
    <row r="15" spans="2:8" ht="100" customHeight="1">
      <c r="B15" s="178" t="s">
        <v>53</v>
      </c>
      <c r="C15" s="194">
        <f>Calculations!B7</f>
        <v>0</v>
      </c>
      <c r="D15" s="195">
        <f>Calculations!C7</f>
        <v>0</v>
      </c>
      <c r="E15" s="184">
        <f>Calculations!E7</f>
        <v>0</v>
      </c>
      <c r="F15" s="196" t="e">
        <f>Calculations!F7</f>
        <v>#DIV/0!</v>
      </c>
      <c r="G15" s="10"/>
      <c r="H15" s="202" t="s">
        <v>84</v>
      </c>
    </row>
    <row r="16" spans="2:8" ht="100" customHeight="1">
      <c r="B16" s="178" t="s">
        <v>55</v>
      </c>
      <c r="C16" s="194">
        <f>Calculations!B8</f>
        <v>0</v>
      </c>
      <c r="D16" s="195">
        <f>Calculations!C8</f>
        <v>0</v>
      </c>
      <c r="E16" s="184">
        <f>Calculations!E8</f>
        <v>0</v>
      </c>
      <c r="F16" s="196" t="e">
        <f>Calculations!F8</f>
        <v>#DIV/0!</v>
      </c>
      <c r="G16" s="10"/>
      <c r="H16" s="202" t="s">
        <v>85</v>
      </c>
    </row>
    <row r="17" spans="2:8" ht="100" customHeight="1">
      <c r="B17" s="192" t="s">
        <v>57</v>
      </c>
      <c r="C17" s="189">
        <f>Calculations!B9</f>
        <v>0</v>
      </c>
      <c r="D17" s="172">
        <f>Calculations!C9</f>
        <v>0</v>
      </c>
      <c r="E17" s="188">
        <f>Calculations!E9</f>
        <v>0</v>
      </c>
      <c r="F17" s="187" t="e">
        <f>Calculations!F9</f>
        <v>#DIV/0!</v>
      </c>
      <c r="G17" s="10"/>
      <c r="H17" s="203"/>
    </row>
    <row r="18" spans="2:8" ht="100" customHeight="1" thickBot="1">
      <c r="B18" s="191" t="s">
        <v>86</v>
      </c>
      <c r="C18" s="190">
        <f>Calculations!B10</f>
        <v>0</v>
      </c>
      <c r="D18" s="173">
        <f>Calculations!C10</f>
        <v>0</v>
      </c>
      <c r="E18" s="186">
        <f>Calculations!E10</f>
        <v>0</v>
      </c>
      <c r="F18" s="135" t="e">
        <f>Calculations!F10</f>
        <v>#DIV/0!</v>
      </c>
      <c r="G18" s="10"/>
      <c r="H18" s="197"/>
    </row>
    <row r="19" spans="2:8" ht="20.25" customHeight="1" thickBot="1">
      <c r="F19" s="10"/>
    </row>
    <row r="20" spans="2:8" ht="40" customHeight="1" thickBot="1">
      <c r="B20" s="211" t="s">
        <v>87</v>
      </c>
      <c r="C20" s="78"/>
      <c r="D20" s="78"/>
      <c r="E20" s="78"/>
      <c r="F20" s="79"/>
      <c r="H20" s="201" t="s">
        <v>83</v>
      </c>
    </row>
    <row r="21" spans="2:8" ht="50" customHeight="1" thickBot="1">
      <c r="B21" s="127" t="s">
        <v>78</v>
      </c>
      <c r="C21" s="125" t="s">
        <v>43</v>
      </c>
      <c r="D21" s="125" t="s">
        <v>44</v>
      </c>
      <c r="E21" s="125" t="s">
        <v>88</v>
      </c>
      <c r="F21" s="126" t="s">
        <v>80</v>
      </c>
      <c r="H21" s="198"/>
    </row>
    <row r="22" spans="2:8" ht="100" customHeight="1">
      <c r="B22" s="179" t="s">
        <v>62</v>
      </c>
      <c r="C22" s="180" t="str">
        <f>Calculations!B14</f>
        <v>N/A</v>
      </c>
      <c r="D22" s="180" t="str">
        <f>Calculations!C14</f>
        <v>N/A</v>
      </c>
      <c r="E22" s="182" t="e">
        <f>Calculations!E14</f>
        <v>#N/A</v>
      </c>
      <c r="F22" s="183" t="e">
        <f>Calculations!F14</f>
        <v>#N/A</v>
      </c>
      <c r="H22" s="198"/>
    </row>
    <row r="23" spans="2:8" ht="100" customHeight="1">
      <c r="B23" s="178" t="s">
        <v>64</v>
      </c>
      <c r="C23" s="172" t="str">
        <f>Calculations!B15</f>
        <v>N/A</v>
      </c>
      <c r="D23" s="174" t="str">
        <f>Calculations!C15</f>
        <v>N/A</v>
      </c>
      <c r="E23" s="184" t="e">
        <f>Calculations!E15</f>
        <v>#N/A</v>
      </c>
      <c r="F23" s="185" t="e">
        <f>Calculations!F15</f>
        <v>#N/A</v>
      </c>
      <c r="H23" s="199"/>
    </row>
    <row r="24" spans="2:8" ht="100" customHeight="1">
      <c r="B24" s="175" t="s">
        <v>66</v>
      </c>
      <c r="C24" s="174" t="str">
        <f>Calculations!B16</f>
        <v>N/A</v>
      </c>
      <c r="D24" s="174" t="str">
        <f>Calculations!C16</f>
        <v>N/A</v>
      </c>
      <c r="E24" s="184" t="e">
        <f>Calculations!E16</f>
        <v>#N/A</v>
      </c>
      <c r="F24" s="185" t="e">
        <f>Calculations!F16</f>
        <v>#N/A</v>
      </c>
      <c r="H24" s="199"/>
    </row>
    <row r="25" spans="2:8" ht="100" customHeight="1">
      <c r="B25" s="175" t="s">
        <v>68</v>
      </c>
      <c r="C25" s="174" t="str">
        <f>Calculations!B17</f>
        <v>N/A</v>
      </c>
      <c r="D25" s="174" t="str">
        <f>Calculations!C17</f>
        <v>N/A</v>
      </c>
      <c r="E25" s="184" t="e">
        <f>Calculations!E17</f>
        <v>#N/A</v>
      </c>
      <c r="F25" s="185" t="e">
        <f>Calculations!F17</f>
        <v>#N/A</v>
      </c>
      <c r="H25" s="199"/>
    </row>
    <row r="26" spans="2:8" ht="100" customHeight="1">
      <c r="B26" s="175" t="s">
        <v>70</v>
      </c>
      <c r="C26" s="174" t="str">
        <f>Calculations!B18</f>
        <v>N/A</v>
      </c>
      <c r="D26" s="174" t="str">
        <f>Calculations!C18</f>
        <v>N/A</v>
      </c>
      <c r="E26" s="184" t="e">
        <f>Calculations!E18</f>
        <v>#N/A</v>
      </c>
      <c r="F26" s="185" t="e">
        <f>Calculations!F18</f>
        <v>#N/A</v>
      </c>
      <c r="H26" s="199"/>
    </row>
    <row r="27" spans="2:8" ht="100" customHeight="1" thickBot="1">
      <c r="B27" s="176" t="s">
        <v>89</v>
      </c>
      <c r="C27" s="177" t="str">
        <f>Calculations!B19</f>
        <v>N/A</v>
      </c>
      <c r="D27" s="177" t="str">
        <f>Calculations!C19</f>
        <v>N/A</v>
      </c>
      <c r="E27" s="186" t="e">
        <f>Calculations!E19</f>
        <v>#N/A</v>
      </c>
      <c r="F27" s="136" t="e">
        <f>Calculations!F19</f>
        <v>#N/A</v>
      </c>
      <c r="H27" s="200"/>
    </row>
    <row r="28" spans="2:8" ht="25" customHeight="1">
      <c r="F28" s="11"/>
      <c r="G28" s="28"/>
    </row>
    <row r="29" spans="2:8" ht="25" customHeight="1">
      <c r="F29" s="11"/>
    </row>
    <row r="30" spans="2:8" ht="25" customHeight="1">
      <c r="F30" s="11"/>
    </row>
    <row r="31" spans="2:8" ht="25" customHeight="1"/>
    <row r="32" spans="2:8" ht="25" customHeight="1"/>
    <row r="33" ht="25" customHeight="1"/>
    <row r="34" ht="25" customHeight="1"/>
    <row r="35" ht="25" customHeight="1"/>
    <row r="36" ht="25" customHeight="1"/>
    <row r="37" ht="25" customHeight="1"/>
  </sheetData>
  <sheetProtection algorithmName="SHA-512" hashValue="Vmf1q6iHBLA37YzIsuDpy4ESIU1N9rUAi5EmZnGb5iwDH2D9dRFbqqg8aHXklnyVWNkIyGeGkXmpLw/pGZw0vg==" saltValue="VXntmEzHcc4zGXZi/N1umQ==" spinCount="100000" sheet="1" objects="1" scenarios="1"/>
  <conditionalFormatting sqref="E12:E18">
    <cfRule type="cellIs" dxfId="11" priority="4" operator="lessThan">
      <formula>0</formula>
    </cfRule>
  </conditionalFormatting>
  <conditionalFormatting sqref="E19 E28:E29">
    <cfRule type="cellIs" dxfId="10" priority="10" operator="greaterThan">
      <formula>0</formula>
    </cfRule>
  </conditionalFormatting>
  <conditionalFormatting sqref="E19">
    <cfRule type="cellIs" dxfId="9" priority="11" operator="lessThan">
      <formula>0</formula>
    </cfRule>
  </conditionalFormatting>
  <conditionalFormatting sqref="E22:E27">
    <cfRule type="cellIs" dxfId="8" priority="3" operator="lessThan">
      <formula>0</formula>
    </cfRule>
    <cfRule type="containsText" dxfId="7" priority="1" operator="containsText" text="N/A">
      <formula>NOT(ISERROR(SEARCH("N/A",E22)))</formula>
    </cfRule>
    <cfRule type="cellIs" dxfId="6" priority="2" operator="greaterThan">
      <formula>0</formula>
    </cfRule>
  </conditionalFormatting>
  <conditionalFormatting sqref="E12:F18">
    <cfRule type="cellIs" dxfId="5" priority="5" operator="greaterThan">
      <formula>0</formula>
    </cfRule>
  </conditionalFormatting>
  <conditionalFormatting sqref="F1:F1048576">
    <cfRule type="cellIs" dxfId="4" priority="9" operator="lessThan">
      <formula>0</formula>
    </cfRule>
  </conditionalFormatting>
  <conditionalFormatting sqref="F22:F27">
    <cfRule type="cellIs" dxfId="3" priority="8" operator="greaterThan">
      <formula>0</formula>
    </cfRule>
    <cfRule type="containsText" dxfId="2" priority="6" operator="containsText" text="N/A">
      <formula>NOT(ISERROR(SEARCH("N/A",F22)))</formula>
    </cfRule>
  </conditionalFormatting>
  <pageMargins left="0.7" right="0.7" top="0.75" bottom="0.75" header="0.3" footer="0.3"/>
  <pageSetup scale="47" orientation="landscape" r:id="rId1"/>
  <rowBreaks count="1" manualBreakCount="1">
    <brk id="19" max="16383" man="1"/>
  </rowBreaks>
  <colBreaks count="1" manualBreakCount="1">
    <brk id="7" max="1048575" man="1"/>
  </colBreak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F340-0ED4-4B6E-AB7B-88AF2B45A916}">
  <sheetPr>
    <tabColor rgb="FF702B84"/>
  </sheetPr>
  <dimension ref="A1:AE60"/>
  <sheetViews>
    <sheetView showGridLines="0" zoomScale="80" zoomScaleNormal="80" zoomScaleSheetLayoutView="83" zoomScalePageLayoutView="89" workbookViewId="0"/>
  </sheetViews>
  <sheetFormatPr baseColWidth="10" defaultColWidth="8.83203125" defaultRowHeight="15"/>
  <cols>
    <col min="2" max="2" width="12.33203125" customWidth="1"/>
    <col min="3" max="3" width="8.83203125" customWidth="1"/>
    <col min="6" max="6" width="16.1640625" bestFit="1" customWidth="1"/>
    <col min="16" max="18" width="2.83203125" customWidth="1"/>
    <col min="19" max="19" width="12.33203125" customWidth="1"/>
  </cols>
  <sheetData>
    <row r="1" spans="1:31">
      <c r="J1" s="107"/>
    </row>
    <row r="2" spans="1:31" ht="37">
      <c r="B2" s="116" t="str">
        <f>CONCATENATE('Data Entry'!D13, " to ", 'Data Entry'!E13, " Change Graphics")</f>
        <v>FFY 20XX to FFY 20YY Change Graphics</v>
      </c>
      <c r="C2" s="73"/>
      <c r="D2" s="73"/>
      <c r="E2" s="73"/>
      <c r="F2" s="73"/>
      <c r="G2" s="73"/>
      <c r="H2" s="73"/>
      <c r="I2" s="73"/>
      <c r="J2" s="73"/>
      <c r="K2" s="73"/>
      <c r="L2" s="73"/>
      <c r="M2" s="73"/>
      <c r="N2" s="73"/>
    </row>
    <row r="3" spans="1:31" ht="34">
      <c r="B3" s="40"/>
      <c r="C3" s="40"/>
      <c r="D3" s="40"/>
      <c r="E3" s="40"/>
      <c r="F3" s="40"/>
      <c r="G3" s="40"/>
      <c r="H3" s="40"/>
      <c r="I3" s="40"/>
      <c r="J3" s="40"/>
      <c r="K3" s="40"/>
      <c r="L3" s="40"/>
      <c r="M3" s="40"/>
      <c r="N3" s="40"/>
    </row>
    <row r="4" spans="1:31" ht="33.75" customHeight="1">
      <c r="B4" s="110" t="s">
        <v>74</v>
      </c>
      <c r="C4" s="111"/>
      <c r="D4" s="111"/>
      <c r="E4" s="112"/>
      <c r="F4" s="214">
        <f>'Data Entry'!C8</f>
        <v>0</v>
      </c>
      <c r="G4" s="215"/>
      <c r="H4" s="215"/>
      <c r="I4" s="215"/>
      <c r="J4" s="215"/>
      <c r="K4" s="215"/>
      <c r="L4" s="215"/>
      <c r="M4" s="215"/>
      <c r="N4" s="88"/>
    </row>
    <row r="5" spans="1:31" ht="33.75" customHeight="1">
      <c r="B5" s="110" t="s">
        <v>90</v>
      </c>
      <c r="C5" s="111"/>
      <c r="D5" s="111"/>
      <c r="E5" s="111"/>
      <c r="F5" s="217">
        <f>'Data Entry'!C9</f>
        <v>0</v>
      </c>
      <c r="G5" s="216"/>
      <c r="H5" s="216"/>
      <c r="I5" s="216"/>
      <c r="J5" s="216"/>
      <c r="K5" s="216"/>
      <c r="L5" s="216"/>
      <c r="M5" s="216"/>
      <c r="N5" s="220"/>
    </row>
    <row r="6" spans="1:31" ht="33.75" customHeight="1">
      <c r="B6" s="108" t="s">
        <v>43</v>
      </c>
      <c r="C6" s="218"/>
      <c r="D6" s="218"/>
      <c r="E6" s="219"/>
      <c r="F6" s="214" t="str">
        <f>DataEntryTable[[#Headers],[FFY 20XX]]</f>
        <v>FFY 20XX</v>
      </c>
      <c r="G6" s="215"/>
      <c r="H6" s="113"/>
      <c r="I6" s="113"/>
      <c r="J6" s="113"/>
      <c r="K6" s="113"/>
      <c r="L6" s="113"/>
      <c r="M6" s="113"/>
      <c r="N6" s="114"/>
    </row>
    <row r="7" spans="1:31" ht="33.75" customHeight="1">
      <c r="B7" s="108" t="s">
        <v>44</v>
      </c>
      <c r="C7" s="218"/>
      <c r="D7" s="218"/>
      <c r="E7" s="219"/>
      <c r="F7" s="214" t="str">
        <f>DataEntryTable[[#Headers],[FFY 20YY]]</f>
        <v>FFY 20YY</v>
      </c>
      <c r="G7" s="215"/>
      <c r="H7" s="113"/>
      <c r="I7" s="113"/>
      <c r="J7" s="113"/>
      <c r="K7" s="113"/>
      <c r="L7" s="113"/>
      <c r="M7" s="113"/>
      <c r="N7" s="114"/>
    </row>
    <row r="8" spans="1:31" ht="34">
      <c r="B8" s="42"/>
      <c r="C8" s="12"/>
      <c r="D8" s="12"/>
      <c r="E8" s="12"/>
      <c r="F8" s="12"/>
      <c r="G8" s="12"/>
      <c r="H8" s="12"/>
      <c r="I8" s="12"/>
      <c r="J8" s="12"/>
      <c r="K8" s="13"/>
      <c r="M8" s="13"/>
      <c r="N8" s="13"/>
      <c r="Y8" s="42"/>
    </row>
    <row r="9" spans="1:31" ht="24">
      <c r="B9" s="208" t="s">
        <v>91</v>
      </c>
      <c r="C9" s="208" t="str">
        <f>CONCATENATE("Change in Retail SLAQ Section % Scores From ", 'Data Entry'!D13, " to ", 'Data Entry'!E13)</f>
        <v>Change in Retail SLAQ Section % Scores From FFY 20XX to FFY 20YY</v>
      </c>
      <c r="S9" s="208" t="s">
        <v>92</v>
      </c>
      <c r="T9" s="208" t="str">
        <f>CONCATENATE("Comparison of ",'Data Entry'!D13," and ",'Data Entry'!E13," Retail SLAQ Section Percent Scores")</f>
        <v>Comparison of FFY 20XX and FFY 20YY Retail SLAQ Section Percent Scores</v>
      </c>
    </row>
    <row r="10" spans="1:31" ht="21">
      <c r="B10" s="14"/>
      <c r="C10" s="13"/>
      <c r="D10" s="13"/>
      <c r="E10" s="13"/>
      <c r="F10" s="13"/>
      <c r="G10" s="13"/>
      <c r="H10" s="13"/>
      <c r="I10" s="13"/>
      <c r="J10" s="13"/>
      <c r="K10" s="13"/>
      <c r="L10" s="13"/>
      <c r="M10" s="13"/>
      <c r="N10" s="13"/>
      <c r="O10" s="13"/>
      <c r="P10" s="13"/>
      <c r="Q10" s="15"/>
      <c r="R10" s="13"/>
      <c r="S10" s="13"/>
      <c r="T10" s="13"/>
      <c r="U10" s="13"/>
      <c r="V10" s="13"/>
      <c r="W10" s="13"/>
      <c r="X10" s="13"/>
      <c r="Y10" s="13"/>
      <c r="Z10" s="13"/>
      <c r="AA10" s="13"/>
      <c r="AB10" s="13"/>
      <c r="AC10" s="13"/>
      <c r="AD10" s="13"/>
      <c r="AE10" s="13"/>
    </row>
    <row r="11" spans="1:31">
      <c r="A11" s="13"/>
    </row>
    <row r="14" spans="1:31">
      <c r="B14" t="s">
        <v>93</v>
      </c>
    </row>
    <row r="29" spans="2:19" ht="21">
      <c r="C29" s="3"/>
      <c r="D29" s="3"/>
      <c r="E29" s="3"/>
      <c r="F29" s="3"/>
      <c r="G29" s="3"/>
      <c r="H29" s="3"/>
    </row>
    <row r="30" spans="2:19" ht="19">
      <c r="I30" s="16"/>
      <c r="J30" s="17"/>
      <c r="K30" s="17"/>
      <c r="L30" s="17"/>
      <c r="M30" s="17"/>
      <c r="N30" s="17"/>
      <c r="O30" s="17"/>
      <c r="P30" s="17"/>
      <c r="Q30" s="17"/>
      <c r="R30" s="17"/>
      <c r="S30" s="17"/>
    </row>
    <row r="31" spans="2:19" ht="19">
      <c r="I31" s="16"/>
      <c r="J31" s="17"/>
      <c r="K31" s="17"/>
      <c r="L31" s="17"/>
      <c r="M31" s="17"/>
      <c r="N31" s="17"/>
      <c r="O31" s="17"/>
      <c r="P31" s="17"/>
      <c r="Q31" s="17"/>
      <c r="R31" s="17"/>
      <c r="S31" s="17"/>
    </row>
    <row r="32" spans="2:19" ht="19">
      <c r="B32" s="105" t="str">
        <f>CONCATENATE("This chart displays the percent change from sections 'Products' to 'Overall SLAQ' from ", 'Data Entry'!D13, " to ", 'Data Entry'!E13)</f>
        <v>This chart displays the percent change from sections 'Products' to 'Overall SLAQ' from FFY 20XX to FFY 20YY</v>
      </c>
      <c r="I32" s="16"/>
      <c r="J32" s="17"/>
      <c r="K32" s="17"/>
      <c r="L32" s="17"/>
      <c r="M32" s="17"/>
      <c r="N32" s="17"/>
      <c r="O32" s="17"/>
      <c r="P32" s="17"/>
      <c r="Q32" s="17"/>
      <c r="R32" s="17"/>
      <c r="S32" s="105" t="str">
        <f>CONCATENATE("This chart compares each section’s score from ", 'Data Entry'!D13," to ",'Data Entry'!E13)</f>
        <v>This chart compares each section’s score from FFY 20XX to FFY 20YY</v>
      </c>
    </row>
    <row r="33" spans="1:31" ht="21">
      <c r="I33" s="16"/>
      <c r="J33" s="17"/>
      <c r="K33" s="17"/>
      <c r="L33" s="17"/>
      <c r="M33" s="17"/>
      <c r="N33" s="17"/>
      <c r="O33" s="17"/>
      <c r="P33" s="17"/>
      <c r="AC33" s="42"/>
    </row>
    <row r="34" spans="1:31" ht="21">
      <c r="B34" s="18"/>
      <c r="C34" s="13"/>
      <c r="D34" s="13"/>
      <c r="E34" s="13"/>
      <c r="F34" s="13"/>
      <c r="G34" s="13"/>
      <c r="H34" s="13"/>
      <c r="I34" s="19"/>
      <c r="J34" s="20"/>
      <c r="K34" s="20"/>
      <c r="L34" s="20"/>
      <c r="M34" s="20"/>
      <c r="N34" s="20"/>
      <c r="O34" s="20"/>
      <c r="P34" s="20"/>
      <c r="Q34" s="15"/>
      <c r="R34" s="20"/>
      <c r="S34" s="20"/>
      <c r="T34" s="13"/>
      <c r="U34" s="13"/>
      <c r="V34" s="13"/>
      <c r="W34" s="13"/>
      <c r="X34" s="13"/>
      <c r="Y34" s="13"/>
      <c r="Z34" s="13"/>
      <c r="AA34" s="13"/>
      <c r="AB34" s="13"/>
      <c r="AC34" s="13"/>
      <c r="AD34" s="13"/>
      <c r="AE34" s="13"/>
    </row>
    <row r="35" spans="1:31" ht="19">
      <c r="A35" s="13"/>
      <c r="I35" s="16"/>
      <c r="J35" s="17"/>
      <c r="K35" s="17"/>
      <c r="L35" s="17"/>
      <c r="M35" s="17"/>
      <c r="N35" s="17"/>
      <c r="O35" s="17"/>
      <c r="P35" s="17"/>
      <c r="Q35" s="17"/>
      <c r="R35" s="17"/>
      <c r="S35" s="17"/>
    </row>
    <row r="36" spans="1:31" ht="18.75" customHeight="1">
      <c r="I36" s="61"/>
      <c r="J36" s="61"/>
      <c r="K36" s="61"/>
      <c r="L36" s="61"/>
      <c r="M36" s="61"/>
      <c r="N36" s="61"/>
      <c r="O36" s="61"/>
      <c r="Q36" s="17"/>
      <c r="R36" s="17"/>
      <c r="S36" s="17"/>
      <c r="Y36" s="61"/>
      <c r="Z36" s="61"/>
      <c r="AA36" s="61"/>
      <c r="AB36" s="61"/>
      <c r="AC36" s="61"/>
      <c r="AD36" s="61"/>
      <c r="AE36" s="61"/>
    </row>
    <row r="37" spans="1:31" ht="24">
      <c r="B37" s="208" t="s">
        <v>94</v>
      </c>
      <c r="C37" s="209" t="str">
        <f xml:space="preserve"> CONCATENATE("Change in Sections That Are Not Applicable to All Stores From ", 'Data Entry'!D13, " to ", 'Data Entry'!E13)</f>
        <v>Change in Sections That Are Not Applicable to All Stores From FFY 20XX to FFY 20YY</v>
      </c>
      <c r="I37" s="61"/>
      <c r="J37" s="61"/>
      <c r="K37" s="61"/>
      <c r="L37" s="61"/>
      <c r="M37" s="61"/>
      <c r="N37" s="61"/>
      <c r="O37" s="61"/>
      <c r="Q37" s="17"/>
      <c r="R37" s="17"/>
      <c r="S37" s="209" t="s">
        <v>95</v>
      </c>
      <c r="T37" s="209" t="str">
        <f xml:space="preserve"> CONCATENATE("Comparison of ", 'Data Entry'!D13, " and ", 'Data Entry'!E13, " Overall Retail SLAQ Percent Score")</f>
        <v>Comparison of FFY 20XX and FFY 20YY Overall Retail SLAQ Percent Score</v>
      </c>
      <c r="Y37" s="61"/>
      <c r="Z37" s="61"/>
      <c r="AA37" s="61"/>
      <c r="AB37" s="61"/>
      <c r="AC37" s="61"/>
      <c r="AD37" s="61"/>
      <c r="AE37" s="61"/>
    </row>
    <row r="38" spans="1:31" ht="19">
      <c r="I38" s="16"/>
      <c r="J38" s="17"/>
      <c r="K38" s="17"/>
      <c r="L38" s="17"/>
      <c r="M38" s="17"/>
      <c r="N38" s="17"/>
      <c r="O38" s="17"/>
      <c r="P38" s="17"/>
      <c r="Q38" s="17"/>
      <c r="R38" s="17"/>
      <c r="S38" s="17"/>
    </row>
    <row r="39" spans="1:31" ht="19">
      <c r="I39" s="16"/>
      <c r="J39" s="17"/>
      <c r="K39" s="17"/>
      <c r="L39" s="17"/>
      <c r="M39" s="17"/>
      <c r="N39" s="17"/>
      <c r="O39" s="17"/>
      <c r="P39" s="17"/>
      <c r="Q39" s="17"/>
      <c r="R39" s="17"/>
      <c r="S39" s="17"/>
    </row>
    <row r="40" spans="1:31" ht="19">
      <c r="I40" s="16"/>
      <c r="J40" s="17"/>
      <c r="K40" s="17"/>
      <c r="L40" s="17"/>
      <c r="M40" s="17"/>
      <c r="N40" s="17"/>
      <c r="O40" s="17"/>
      <c r="P40" s="17"/>
      <c r="Q40" s="17"/>
      <c r="R40" s="17"/>
      <c r="S40" s="17"/>
    </row>
    <row r="41" spans="1:31" ht="19">
      <c r="I41" s="16"/>
      <c r="J41" s="17"/>
      <c r="K41" s="17"/>
      <c r="L41" s="17"/>
      <c r="M41" s="17"/>
      <c r="N41" s="17"/>
      <c r="O41" s="17"/>
      <c r="P41" s="17"/>
      <c r="Q41" s="17"/>
      <c r="R41" s="17"/>
      <c r="S41" s="17"/>
    </row>
    <row r="42" spans="1:31" ht="19">
      <c r="I42" s="16"/>
      <c r="J42" s="17"/>
      <c r="K42" s="17"/>
      <c r="L42" s="17"/>
      <c r="M42" s="17"/>
      <c r="N42" s="17"/>
      <c r="O42" s="17"/>
      <c r="P42" s="17"/>
      <c r="Q42" s="17"/>
      <c r="R42" s="17"/>
      <c r="S42" s="17"/>
    </row>
    <row r="45" spans="1:31" ht="21">
      <c r="C45" s="1"/>
      <c r="D45" s="1"/>
      <c r="E45" s="1"/>
      <c r="F45" s="1"/>
      <c r="G45" s="1"/>
      <c r="H45" s="1"/>
      <c r="I45" s="1"/>
      <c r="J45" s="1"/>
      <c r="K45" s="1"/>
      <c r="L45" s="1"/>
      <c r="M45" s="1"/>
      <c r="N45" s="1"/>
      <c r="O45" s="1"/>
      <c r="R45" s="1"/>
      <c r="S45" s="1"/>
      <c r="T45" s="1"/>
      <c r="U45" s="1"/>
      <c r="V45" s="1"/>
      <c r="W45" s="1"/>
      <c r="X45" s="1"/>
    </row>
    <row r="46" spans="1:31" ht="21">
      <c r="Q46" s="1"/>
      <c r="R46" s="1"/>
      <c r="S46" s="1"/>
      <c r="T46" s="1"/>
      <c r="U46" s="1"/>
      <c r="V46" s="1"/>
      <c r="W46" s="1"/>
      <c r="X46" s="1"/>
    </row>
    <row r="59" spans="2:19" ht="19">
      <c r="B59" s="105" t="str">
        <f>CONCATENATE("This chart displays the percent change in the sections that are not applicable to all stores from ", 'Data Entry'!D13, " to ", 'Data Entry'!E13)</f>
        <v>This chart displays the percent change in the sections that are not applicable to all stores from FFY 20XX to FFY 20YY</v>
      </c>
      <c r="S59" s="105" t="str">
        <f>CONCATENATE("This chart compares the overall SLAQ score from ", 'Data Entry'!D13, " to ", 'Data Entry'!E13)</f>
        <v>This chart compares the overall SLAQ score from FFY 20XX to FFY 20YY</v>
      </c>
    </row>
    <row r="60" spans="2:19" ht="19">
      <c r="B60" s="106" t="s">
        <v>96</v>
      </c>
    </row>
  </sheetData>
  <sheetProtection algorithmName="SHA-512" hashValue="6ZwiGmhB1UFXCTa59gKZf5d1RM2UDJEpGWrrimVC2DRBTgOsFJlcOu5WGQueoskyYRMQPXGGIOU5PJtIiCeIhQ==" saltValue="0uMsxwj0y4iyeubtNMm3aA==" spinCount="100000" sheet="1" objects="1" scenarios="1"/>
  <pageMargins left="0.7" right="0.7" top="0.75" bottom="0.75" header="0.3" footer="0.3"/>
  <pageSetup scale="67" orientation="landscape" r:id="rId1"/>
  <rowBreaks count="1" manualBreakCount="1">
    <brk id="36" max="16383" man="1"/>
  </rowBreaks>
  <colBreaks count="1" manualBreakCount="1">
    <brk id="1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2195-29D9-44C4-A021-564B7FBFFB46}">
  <dimension ref="A2:I23"/>
  <sheetViews>
    <sheetView workbookViewId="0">
      <selection activeCell="C29" sqref="C29"/>
    </sheetView>
  </sheetViews>
  <sheetFormatPr baseColWidth="10" defaultColWidth="8.83203125" defaultRowHeight="15"/>
  <cols>
    <col min="1" max="1" width="61.33203125" customWidth="1"/>
    <col min="2" max="3" width="26.83203125" customWidth="1"/>
    <col min="4" max="4" width="27.6640625" customWidth="1"/>
    <col min="5" max="5" width="50.1640625" customWidth="1"/>
    <col min="6" max="6" width="42.5" customWidth="1"/>
    <col min="7" max="11" width="25.6640625" customWidth="1"/>
  </cols>
  <sheetData>
    <row r="2" spans="1:9" ht="15" customHeight="1">
      <c r="G2" s="221"/>
      <c r="H2" s="221"/>
      <c r="I2" s="221"/>
    </row>
    <row r="3" spans="1:9" ht="17">
      <c r="A3" s="92" t="s">
        <v>97</v>
      </c>
      <c r="B3" s="93" t="s">
        <v>98</v>
      </c>
      <c r="C3" s="93" t="s">
        <v>44</v>
      </c>
      <c r="D3" s="93" t="s">
        <v>99</v>
      </c>
      <c r="E3" s="93" t="s">
        <v>100</v>
      </c>
      <c r="F3" s="93" t="s">
        <v>101</v>
      </c>
      <c r="G3" s="93" t="s">
        <v>102</v>
      </c>
      <c r="H3" s="94" t="s">
        <v>103</v>
      </c>
    </row>
    <row r="4" spans="1:9" ht="15.75" customHeight="1">
      <c r="A4" s="90" t="str">
        <f>'Data Entry'!B14</f>
        <v>Product</v>
      </c>
      <c r="B4" s="21">
        <f>'Data Entry'!D14</f>
        <v>0</v>
      </c>
      <c r="C4" s="21">
        <f>'Data Entry'!E14</f>
        <v>0</v>
      </c>
      <c r="D4" s="21">
        <f>C4-B4</f>
        <v>0</v>
      </c>
      <c r="E4" s="22">
        <f>(C4-B4)/100</f>
        <v>0</v>
      </c>
      <c r="F4" s="22" t="e">
        <f>(C4-B4)/B4</f>
        <v>#DIV/0!</v>
      </c>
      <c r="G4" s="23">
        <f>IF(E4 &gt;=0,E4,NA())</f>
        <v>0</v>
      </c>
      <c r="H4" s="91">
        <f>IF(E4&lt;=0,E4,NA())</f>
        <v>0</v>
      </c>
    </row>
    <row r="5" spans="1:9" ht="15.75" customHeight="1">
      <c r="A5" s="90" t="str">
        <f>'Data Entry'!B15</f>
        <v>Pricing</v>
      </c>
      <c r="B5" s="21">
        <f>'Data Entry'!D15</f>
        <v>0</v>
      </c>
      <c r="C5" s="21">
        <f>'Data Entry'!E15</f>
        <v>0</v>
      </c>
      <c r="D5" s="21">
        <f t="shared" ref="D5:D10" si="0">C5-B5</f>
        <v>0</v>
      </c>
      <c r="E5" s="22">
        <f t="shared" ref="E5:E10" si="1">(C5-B5)/100</f>
        <v>0</v>
      </c>
      <c r="F5" s="22" t="e">
        <f t="shared" ref="F5:F10" si="2">(C5-B5)/B5</f>
        <v>#DIV/0!</v>
      </c>
      <c r="G5" s="23">
        <f t="shared" ref="G5:G10" si="3">IF(E5 &gt;=0,E5,NA())</f>
        <v>0</v>
      </c>
      <c r="H5" s="91">
        <f t="shared" ref="H5:H9" si="4">IF(E5&lt;=0,E5,NA())</f>
        <v>0</v>
      </c>
    </row>
    <row r="6" spans="1:9" ht="15.75" customHeight="1">
      <c r="A6" s="90" t="str">
        <f>'Data Entry'!B16</f>
        <v>Placement/Display</v>
      </c>
      <c r="B6" s="21">
        <f>'Data Entry'!D16</f>
        <v>0</v>
      </c>
      <c r="C6" s="21">
        <f>'Data Entry'!E16</f>
        <v>0</v>
      </c>
      <c r="D6" s="21">
        <f t="shared" si="0"/>
        <v>0</v>
      </c>
      <c r="E6" s="22">
        <f t="shared" si="1"/>
        <v>0</v>
      </c>
      <c r="F6" s="22" t="e">
        <f t="shared" si="2"/>
        <v>#DIV/0!</v>
      </c>
      <c r="G6" s="23">
        <f t="shared" si="3"/>
        <v>0</v>
      </c>
      <c r="H6" s="91">
        <f t="shared" si="4"/>
        <v>0</v>
      </c>
    </row>
    <row r="7" spans="1:9" ht="15.75" customHeight="1">
      <c r="A7" s="90" t="str">
        <f>'Data Entry'!B17</f>
        <v>Promotion</v>
      </c>
      <c r="B7" s="21">
        <f>'Data Entry'!D17</f>
        <v>0</v>
      </c>
      <c r="C7" s="21">
        <f>'Data Entry'!E17</f>
        <v>0</v>
      </c>
      <c r="D7" s="21">
        <f t="shared" si="0"/>
        <v>0</v>
      </c>
      <c r="E7" s="22">
        <f t="shared" si="1"/>
        <v>0</v>
      </c>
      <c r="F7" s="22" t="e">
        <f t="shared" si="2"/>
        <v>#DIV/0!</v>
      </c>
      <c r="G7" s="23">
        <f t="shared" si="3"/>
        <v>0</v>
      </c>
      <c r="H7" s="91">
        <f t="shared" si="4"/>
        <v>0</v>
      </c>
    </row>
    <row r="8" spans="1:9" ht="15.75" customHeight="1">
      <c r="A8" s="90" t="str">
        <f>'Data Entry'!B18</f>
        <v>Retail Identity</v>
      </c>
      <c r="B8" s="21">
        <f>'Data Entry'!D18</f>
        <v>0</v>
      </c>
      <c r="C8" s="21">
        <f>'Data Entry'!E18</f>
        <v>0</v>
      </c>
      <c r="D8" s="21">
        <f t="shared" si="0"/>
        <v>0</v>
      </c>
      <c r="E8" s="22">
        <f t="shared" si="1"/>
        <v>0</v>
      </c>
      <c r="F8" s="22" t="e">
        <f t="shared" si="2"/>
        <v>#DIV/0!</v>
      </c>
      <c r="G8" s="23">
        <f t="shared" si="3"/>
        <v>0</v>
      </c>
      <c r="H8" s="91">
        <f t="shared" si="4"/>
        <v>0</v>
      </c>
    </row>
    <row r="9" spans="1:9" ht="15.75" customHeight="1">
      <c r="A9" s="90" t="str">
        <f>'Data Entry'!B19</f>
        <v>Community Engagement</v>
      </c>
      <c r="B9" s="21">
        <f>'Data Entry'!D19</f>
        <v>0</v>
      </c>
      <c r="C9" s="21">
        <f>'Data Entry'!E19</f>
        <v>0</v>
      </c>
      <c r="D9" s="21">
        <f t="shared" si="0"/>
        <v>0</v>
      </c>
      <c r="E9" s="22">
        <f t="shared" si="1"/>
        <v>0</v>
      </c>
      <c r="F9" s="22" t="e">
        <f t="shared" si="2"/>
        <v>#DIV/0!</v>
      </c>
      <c r="G9" s="23">
        <f t="shared" si="3"/>
        <v>0</v>
      </c>
      <c r="H9" s="91">
        <f t="shared" si="4"/>
        <v>0</v>
      </c>
    </row>
    <row r="10" spans="1:9" ht="15.75" customHeight="1">
      <c r="A10" s="90" t="str">
        <f>'Data Entry'!B20</f>
        <v>Total</v>
      </c>
      <c r="B10" s="21">
        <f>'Data Entry'!D20</f>
        <v>0</v>
      </c>
      <c r="C10" s="21">
        <f>'Data Entry'!E20</f>
        <v>0</v>
      </c>
      <c r="D10" s="21">
        <f t="shared" si="0"/>
        <v>0</v>
      </c>
      <c r="E10" s="22">
        <f t="shared" si="1"/>
        <v>0</v>
      </c>
      <c r="F10" s="22" t="e">
        <f t="shared" si="2"/>
        <v>#DIV/0!</v>
      </c>
      <c r="G10" s="23">
        <f t="shared" si="3"/>
        <v>0</v>
      </c>
      <c r="H10" s="91">
        <f>IF(E10&lt;=0,E10,NA())</f>
        <v>0</v>
      </c>
    </row>
    <row r="12" spans="1:9" ht="15" customHeight="1"/>
    <row r="13" spans="1:9" ht="31.5" customHeight="1">
      <c r="A13" s="103" t="s">
        <v>97</v>
      </c>
      <c r="B13" s="99" t="s">
        <v>104</v>
      </c>
      <c r="C13" s="99" t="s">
        <v>105</v>
      </c>
      <c r="D13" s="100" t="s">
        <v>106</v>
      </c>
      <c r="E13" s="93" t="s">
        <v>100</v>
      </c>
      <c r="F13" s="93" t="s">
        <v>101</v>
      </c>
      <c r="G13" s="93" t="s">
        <v>102</v>
      </c>
      <c r="H13" s="94" t="s">
        <v>103</v>
      </c>
    </row>
    <row r="14" spans="1:9" ht="17">
      <c r="A14" s="90" t="str">
        <f>'Data Entry'!B22</f>
        <v>Products in End-Caps</v>
      </c>
      <c r="B14" s="24" t="str">
        <f>IF(ISBLANK('Data Entry'!D22), "N/A", 'Data Entry'!D22)</f>
        <v>N/A</v>
      </c>
      <c r="C14" s="24" t="str">
        <f>IF(ISBLANK('Data Entry'!E22), "N/A", 'Data Entry'!E22)</f>
        <v>N/A</v>
      </c>
      <c r="D14" s="24" t="str">
        <f>IF(AND(COUNTIF(B14,"N/A") =1, COUNTIF(C14,"N/A") =1), "N/A", IF(AND(ISNUMBER(B14),ISNUMBER(C14)), C14 -B14, IF(ISNUMBER(B14), 0-B14, C14)))</f>
        <v>N/A</v>
      </c>
      <c r="E14" s="22" t="e">
        <f>IF(COUNTIF(D14, "N/A"), NA(), D14/100)</f>
        <v>#N/A</v>
      </c>
      <c r="F14" s="24" t="e">
        <f>IF(AND(COUNTIF(B14,"N/A") =1, COUNTIF(C14,"N/A") =1), NA(), IF(AND(ISNUMBER(B14),ISNUMBER(C14)), ((C14 -B14) / B14 ), "N/A"))</f>
        <v>#N/A</v>
      </c>
      <c r="G14" s="23" t="e">
        <f>IF(COUNTIF(E14, "N/A") =1, NA(), IF(E14 &gt;=0,E14,NA()))</f>
        <v>#N/A</v>
      </c>
      <c r="H14" s="91" t="e">
        <f>IF(COUNTIF(E14, "N/A") =1, NA(), IF(E14 &lt;=0,E14,NA()))</f>
        <v>#N/A</v>
      </c>
    </row>
    <row r="15" spans="1:9" ht="17">
      <c r="A15" s="90" t="str">
        <f>'Data Entry'!B23</f>
        <v>Products in Free-Standing Displays</v>
      </c>
      <c r="B15" s="24" t="str">
        <f>IF(ISBLANK('Data Entry'!D23), "N/A", 'Data Entry'!D23)</f>
        <v>N/A</v>
      </c>
      <c r="C15" s="24" t="str">
        <f>IF(ISBLANK('Data Entry'!E23), "N/A", 'Data Entry'!E23)</f>
        <v>N/A</v>
      </c>
      <c r="D15" s="24" t="str">
        <f t="shared" ref="D15:D19" si="5">IF(AND(COUNTIF(B15,"N/A") =1, COUNTIF(C15,"N/A") =1), "N/A", IF(AND(ISNUMBER(B15),ISNUMBER(C15)), C15 -B15, IF(ISNUMBER(B15), 0-B15, C15)))</f>
        <v>N/A</v>
      </c>
      <c r="E15" s="22" t="e">
        <f t="shared" ref="E15:E19" si="6">IF(COUNTIF(D15, "N/A"), NA(), D15/100)</f>
        <v>#N/A</v>
      </c>
      <c r="F15" s="24" t="e">
        <f t="shared" ref="F15:F19" si="7">IF(AND(COUNTIF(B15,"N/A") =1, COUNTIF(C15,"N/A") =1), NA(), IF(AND(ISNUMBER(B15),ISNUMBER(C15)), ((C15 -B15) / B15 ), "N/A"))</f>
        <v>#N/A</v>
      </c>
      <c r="G15" s="23" t="e">
        <f t="shared" ref="G15:G19" si="8">IF(COUNTIF(E15, "N/A") =1, NA(), IF(E15 &gt;=0,E15,NA()))</f>
        <v>#N/A</v>
      </c>
      <c r="H15" s="91" t="e">
        <f t="shared" ref="H15:H18" si="9">IF(COUNTIF(E15, "N/A") =1, NA(), IF(E15 &lt;=0,E15,NA()))</f>
        <v>#N/A</v>
      </c>
    </row>
    <row r="16" spans="1:9" ht="17">
      <c r="A16" s="90" t="str">
        <f>'Data Entry'!B24</f>
        <v>Fountain/To-Go Drinks</v>
      </c>
      <c r="B16" s="24" t="str">
        <f>IF(ISBLANK('Data Entry'!D24), "N/A", 'Data Entry'!D24)</f>
        <v>N/A</v>
      </c>
      <c r="C16" s="24" t="str">
        <f>IF(ISBLANK('Data Entry'!E24), "N/A", 'Data Entry'!E24)</f>
        <v>N/A</v>
      </c>
      <c r="D16" s="24" t="str">
        <f t="shared" si="5"/>
        <v>N/A</v>
      </c>
      <c r="E16" s="22" t="e">
        <f t="shared" si="6"/>
        <v>#N/A</v>
      </c>
      <c r="F16" s="24" t="e">
        <f t="shared" si="7"/>
        <v>#N/A</v>
      </c>
      <c r="G16" s="23" t="e">
        <f t="shared" si="8"/>
        <v>#N/A</v>
      </c>
      <c r="H16" s="91" t="e">
        <f t="shared" si="9"/>
        <v>#N/A</v>
      </c>
    </row>
    <row r="17" spans="1:8" ht="17">
      <c r="A17" s="90" t="str">
        <f>'Data Entry'!B25</f>
        <v>Prepared Foods/Meals</v>
      </c>
      <c r="B17" s="24" t="str">
        <f>IF(ISBLANK('Data Entry'!D25), "N/A", 'Data Entry'!D25)</f>
        <v>N/A</v>
      </c>
      <c r="C17" s="24" t="str">
        <f>IF(ISBLANK('Data Entry'!E25), "N/A", 'Data Entry'!E25)</f>
        <v>N/A</v>
      </c>
      <c r="D17" s="24" t="str">
        <f t="shared" si="5"/>
        <v>N/A</v>
      </c>
      <c r="E17" s="22" t="e">
        <f t="shared" si="6"/>
        <v>#N/A</v>
      </c>
      <c r="F17" s="24" t="e">
        <f t="shared" si="7"/>
        <v>#N/A</v>
      </c>
      <c r="G17" s="23" t="e">
        <f t="shared" si="8"/>
        <v>#N/A</v>
      </c>
      <c r="H17" s="91" t="e">
        <f t="shared" si="9"/>
        <v>#N/A</v>
      </c>
    </row>
    <row r="18" spans="1:8" ht="17">
      <c r="A18" s="90" t="str">
        <f>'Data Entry'!B26</f>
        <v>Price Comparisons: Bread</v>
      </c>
      <c r="B18" s="24" t="str">
        <f>IF(ISBLANK('Data Entry'!D26), "N/A", 'Data Entry'!D26)</f>
        <v>N/A</v>
      </c>
      <c r="C18" s="24" t="str">
        <f>IF(ISBLANK('Data Entry'!E26), "N/A", 'Data Entry'!E26)</f>
        <v>N/A</v>
      </c>
      <c r="D18" s="24" t="str">
        <f t="shared" si="5"/>
        <v>N/A</v>
      </c>
      <c r="E18" s="22" t="e">
        <f t="shared" si="6"/>
        <v>#N/A</v>
      </c>
      <c r="F18" s="24" t="e">
        <f t="shared" si="7"/>
        <v>#N/A</v>
      </c>
      <c r="G18" s="23" t="e">
        <f t="shared" si="8"/>
        <v>#N/A</v>
      </c>
      <c r="H18" s="91" t="e">
        <f t="shared" si="9"/>
        <v>#N/A</v>
      </c>
    </row>
    <row r="19" spans="1:8" ht="17">
      <c r="A19" s="95" t="str">
        <f>'Data Entry'!B27</f>
        <v>Price Comparisons: Beverages</v>
      </c>
      <c r="B19" s="101" t="str">
        <f>IF(ISBLANK('Data Entry'!D27), "N/A", 'Data Entry'!D27)</f>
        <v>N/A</v>
      </c>
      <c r="C19" s="101" t="str">
        <f>IF(ISBLANK('Data Entry'!E27), "N/A", 'Data Entry'!E27)</f>
        <v>N/A</v>
      </c>
      <c r="D19" s="101" t="str">
        <f t="shared" si="5"/>
        <v>N/A</v>
      </c>
      <c r="E19" s="96" t="e">
        <f t="shared" si="6"/>
        <v>#N/A</v>
      </c>
      <c r="F19" s="101" t="e">
        <f t="shared" si="7"/>
        <v>#N/A</v>
      </c>
      <c r="G19" s="97" t="e">
        <f t="shared" si="8"/>
        <v>#N/A</v>
      </c>
      <c r="H19" s="98" t="e">
        <f>IF(COUNTIF(E19, "N/A") =1, NA(), IF(E19 &lt;=0,E19,NA()))</f>
        <v>#N/A</v>
      </c>
    </row>
    <row r="20" spans="1:8" ht="16">
      <c r="A20" s="89"/>
    </row>
    <row r="21" spans="1:8" ht="16">
      <c r="A21" s="89"/>
    </row>
    <row r="22" spans="1:8" ht="16">
      <c r="A22" s="89"/>
    </row>
    <row r="23" spans="1:8" ht="16">
      <c r="A23" s="102"/>
    </row>
  </sheetData>
  <sheetProtection algorithmName="SHA-512" hashValue="epa8Upz4kcvK0fPhKocyyO1hFOUToIx3V6OPoO9Dtzi5+zeM7DjRjJPGSfw9m2Cl/+84AvKIe1qlzqzq6ZRoZQ==" saltValue="KDZkjIs6i+vj3bM7uXDSTg==" spinCount="100000" sheet="1" objects="1" scenarios="1"/>
  <mergeCells count="1">
    <mergeCell ref="G2:I2"/>
  </mergeCells>
  <conditionalFormatting sqref="E14:E19">
    <cfRule type="cellIs" dxfId="1" priority="1" operator="greaterThan">
      <formula>0</formula>
    </cfRule>
  </conditionalFormatting>
  <conditionalFormatting sqref="E4:F10">
    <cfRule type="cellIs" dxfId="0" priority="2" operator="greaterThan">
      <formula>0</formula>
    </cfRule>
  </conditionalFormatting>
  <pageMargins left="0.7" right="0.7" top="0.75" bottom="0.75" header="0.3" footer="0.3"/>
  <pageSetup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F467-EA10-49C0-AFD2-78511BC64630}">
  <dimension ref="B1:E15"/>
  <sheetViews>
    <sheetView workbookViewId="0">
      <selection activeCell="B2" sqref="B2:E15"/>
    </sheetView>
  </sheetViews>
  <sheetFormatPr baseColWidth="10" defaultColWidth="8.83203125" defaultRowHeight="15"/>
  <cols>
    <col min="1" max="1" width="2.5" customWidth="1"/>
    <col min="2" max="2" width="35.33203125" customWidth="1"/>
    <col min="3" max="5" width="20.6640625" customWidth="1"/>
  </cols>
  <sheetData>
    <row r="1" spans="2:5" ht="16.5" customHeight="1"/>
    <row r="2" spans="2:5" ht="32">
      <c r="B2" s="29" t="s">
        <v>107</v>
      </c>
      <c r="C2" s="30" t="s">
        <v>108</v>
      </c>
      <c r="D2" s="30" t="s">
        <v>109</v>
      </c>
      <c r="E2" s="30" t="s">
        <v>110</v>
      </c>
    </row>
    <row r="3" spans="2:5" ht="15" customHeight="1">
      <c r="B3" s="24" t="s">
        <v>47</v>
      </c>
      <c r="C3" s="31">
        <v>57</v>
      </c>
      <c r="D3" s="31">
        <v>39</v>
      </c>
      <c r="E3" s="32">
        <f>D3/C3*100</f>
        <v>68.421052631578945</v>
      </c>
    </row>
    <row r="4" spans="2:5" ht="15" customHeight="1">
      <c r="B4" s="24" t="s">
        <v>49</v>
      </c>
      <c r="C4" s="31">
        <v>20</v>
      </c>
      <c r="D4" s="31">
        <v>14</v>
      </c>
      <c r="E4" s="32">
        <f t="shared" ref="E4:E9" si="0">D4/C4*100</f>
        <v>70</v>
      </c>
    </row>
    <row r="5" spans="2:5" ht="15" customHeight="1">
      <c r="B5" s="24" t="s">
        <v>51</v>
      </c>
      <c r="C5" s="31">
        <v>29</v>
      </c>
      <c r="D5" s="31">
        <v>28</v>
      </c>
      <c r="E5" s="32">
        <f t="shared" si="0"/>
        <v>96.551724137931032</v>
      </c>
    </row>
    <row r="6" spans="2:5" ht="15" customHeight="1">
      <c r="B6" s="24" t="s">
        <v>53</v>
      </c>
      <c r="C6" s="31">
        <v>18</v>
      </c>
      <c r="D6" s="31">
        <v>17</v>
      </c>
      <c r="E6" s="32">
        <f t="shared" si="0"/>
        <v>94.444444444444443</v>
      </c>
    </row>
    <row r="7" spans="2:5" ht="15" customHeight="1">
      <c r="B7" s="24" t="s">
        <v>111</v>
      </c>
      <c r="C7" s="31">
        <v>21</v>
      </c>
      <c r="D7" s="31">
        <v>12</v>
      </c>
      <c r="E7" s="32">
        <f t="shared" si="0"/>
        <v>57.142857142857139</v>
      </c>
    </row>
    <row r="8" spans="2:5" ht="15" customHeight="1">
      <c r="B8" s="24" t="s">
        <v>57</v>
      </c>
      <c r="C8" s="31">
        <v>7</v>
      </c>
      <c r="D8" s="31">
        <v>5</v>
      </c>
      <c r="E8" s="32">
        <f t="shared" si="0"/>
        <v>71.428571428571431</v>
      </c>
    </row>
    <row r="9" spans="2:5" ht="14.25" customHeight="1">
      <c r="B9" s="38" t="s">
        <v>59</v>
      </c>
      <c r="C9" s="37">
        <v>152</v>
      </c>
      <c r="D9" s="33">
        <f>SUM(D3:D8)</f>
        <v>115</v>
      </c>
      <c r="E9" s="34">
        <f t="shared" si="0"/>
        <v>75.657894736842096</v>
      </c>
    </row>
    <row r="10" spans="2:5" ht="19.5" customHeight="1">
      <c r="B10" s="222" t="s">
        <v>112</v>
      </c>
      <c r="C10" s="223"/>
      <c r="D10" s="223"/>
      <c r="E10" s="224"/>
    </row>
    <row r="11" spans="2:5" ht="15" customHeight="1">
      <c r="B11" s="24" t="s">
        <v>62</v>
      </c>
      <c r="C11" s="31">
        <v>10</v>
      </c>
      <c r="D11" s="31"/>
      <c r="E11" s="31"/>
    </row>
    <row r="12" spans="2:5" ht="15" customHeight="1">
      <c r="B12" s="24" t="s">
        <v>113</v>
      </c>
      <c r="C12" s="31">
        <v>10</v>
      </c>
      <c r="D12" s="31">
        <v>9</v>
      </c>
      <c r="E12" s="31">
        <v>90</v>
      </c>
    </row>
    <row r="13" spans="2:5" ht="15" customHeight="1">
      <c r="B13" s="24" t="s">
        <v>66</v>
      </c>
      <c r="C13" s="31">
        <v>11</v>
      </c>
      <c r="D13" s="31">
        <v>5</v>
      </c>
      <c r="E13" s="32">
        <f>D13/C13*100</f>
        <v>45.454545454545453</v>
      </c>
    </row>
    <row r="14" spans="2:5" ht="15" customHeight="1">
      <c r="B14" s="24" t="s">
        <v>68</v>
      </c>
      <c r="C14" s="31">
        <v>17</v>
      </c>
      <c r="D14" s="31">
        <v>7</v>
      </c>
      <c r="E14" s="32">
        <f>D14/C14*100</f>
        <v>41.17647058823529</v>
      </c>
    </row>
    <row r="15" spans="2:5" ht="45.75" customHeight="1">
      <c r="B15" s="35" t="s">
        <v>114</v>
      </c>
      <c r="C15" s="36" t="s">
        <v>115</v>
      </c>
      <c r="D15" s="31"/>
      <c r="E15" s="31"/>
    </row>
  </sheetData>
  <mergeCells count="1">
    <mergeCell ref="B10:E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Instructions</vt:lpstr>
      <vt:lpstr>Common Terms</vt:lpstr>
      <vt:lpstr>Data Entry</vt:lpstr>
      <vt:lpstr>Results - Tables</vt:lpstr>
      <vt:lpstr>Results - Charts</vt:lpstr>
      <vt:lpstr>Calculations</vt:lpstr>
      <vt:lpstr>Sheet1</vt:lpstr>
      <vt:lpstr>'Common Terms'!Print_Area</vt:lpstr>
      <vt:lpstr>'Data Entry'!Print_Area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Janice Kao</cp:lastModifiedBy>
  <cp:revision/>
  <dcterms:created xsi:type="dcterms:W3CDTF">2023-09-15T21:47:58Z</dcterms:created>
  <dcterms:modified xsi:type="dcterms:W3CDTF">2023-11-16T00:47:05Z</dcterms:modified>
  <cp:category/>
  <cp:contentStatus/>
</cp:coreProperties>
</file>