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395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1" i="1" l="1"/>
  <c r="J12" i="1" l="1"/>
  <c r="J11" i="1"/>
  <c r="J10" i="1"/>
  <c r="J9" i="1"/>
  <c r="B19" i="1" s="1"/>
  <c r="B20" i="1" s="1"/>
  <c r="B21" i="1" s="1"/>
  <c r="B22" i="1" s="1"/>
  <c r="B23" i="1" s="1"/>
  <c r="D11" i="1"/>
  <c r="D12" i="1" s="1"/>
  <c r="I13" i="1" s="1"/>
  <c r="D10" i="1"/>
  <c r="D9" i="1"/>
</calcChain>
</file>

<file path=xl/sharedStrings.xml><?xml version="1.0" encoding="utf-8"?>
<sst xmlns="http://schemas.openxmlformats.org/spreadsheetml/2006/main" count="44" uniqueCount="33">
  <si>
    <t>AB 589 flow rate calculations:</t>
  </si>
  <si>
    <t>Use Bernolli's equation, flow rate is the unknown.</t>
  </si>
  <si>
    <t>Here is the example from Larry based on data from two postions, the calculated flow rate is compared to flow meter reading</t>
  </si>
  <si>
    <t>P1 (psi)</t>
  </si>
  <si>
    <t>meteric units</t>
  </si>
  <si>
    <t>m</t>
  </si>
  <si>
    <t>Z1 (ft)</t>
  </si>
  <si>
    <t>V1 (m/s)</t>
  </si>
  <si>
    <t>unknown</t>
  </si>
  <si>
    <t>D1 (in)</t>
  </si>
  <si>
    <t>Position 1 input data</t>
  </si>
  <si>
    <t>Position 2 input data</t>
  </si>
  <si>
    <t>Total energy at point 1 in meters</t>
  </si>
  <si>
    <t>g=9.81 m/s^2</t>
  </si>
  <si>
    <t>V1 sq</t>
  </si>
  <si>
    <t>A1</t>
  </si>
  <si>
    <t>m^2</t>
  </si>
  <si>
    <t>V2 (m/s)</t>
  </si>
  <si>
    <t>A2</t>
  </si>
  <si>
    <t>of V1</t>
  </si>
  <si>
    <t>m/s</t>
  </si>
  <si>
    <t>V1</t>
  </si>
  <si>
    <t>Q</t>
  </si>
  <si>
    <t xml:space="preserve">Q </t>
  </si>
  <si>
    <t>gpm</t>
  </si>
  <si>
    <t>v1 sq- v2 sq</t>
  </si>
  <si>
    <t>m^/s</t>
  </si>
  <si>
    <t>conv factor</t>
  </si>
  <si>
    <t>1 psi=0.70285 m</t>
  </si>
  <si>
    <t>1 ft=0.3048</t>
  </si>
  <si>
    <t>1 in=0.0254 m</t>
  </si>
  <si>
    <t>1 gpm= 0.00006309 m^3/s</t>
  </si>
  <si>
    <t>ft/s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</si>
</sst>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3"/>
  <sheetViews>
    <sheetView tabSelected="1" topLeftCell="A3" workbookViewId="0">
      <selection activeCell="D22" sqref="D22"/>
    </sheetView>
  </sheetViews>
  <sheetFormatPr defaultRowHeight="15" x14ac:dyDescent="0.25"/>
  <cols>
    <col min="1" max="1" width="11.42578125" customWidth="1"/>
    <col min="4" max="4" width="9.140625" style="1"/>
  </cols>
  <sheetData>
    <row r="2" spans="1:16" x14ac:dyDescent="0.25">
      <c r="A2" t="s">
        <v>0</v>
      </c>
    </row>
    <row r="4" spans="1:16" x14ac:dyDescent="0.25">
      <c r="A4" t="s">
        <v>1</v>
      </c>
    </row>
    <row r="5" spans="1:16" x14ac:dyDescent="0.25">
      <c r="A5" t="s">
        <v>2</v>
      </c>
    </row>
    <row r="7" spans="1:16" x14ac:dyDescent="0.25">
      <c r="A7" t="s">
        <v>10</v>
      </c>
      <c r="G7" t="s">
        <v>11</v>
      </c>
      <c r="J7" s="1"/>
    </row>
    <row r="8" spans="1:16" x14ac:dyDescent="0.25">
      <c r="D8" s="1" t="s">
        <v>4</v>
      </c>
      <c r="J8" s="1" t="s">
        <v>4</v>
      </c>
      <c r="N8" t="s">
        <v>27</v>
      </c>
      <c r="P8" t="s">
        <v>28</v>
      </c>
    </row>
    <row r="9" spans="1:16" x14ac:dyDescent="0.25">
      <c r="A9" t="s">
        <v>3</v>
      </c>
      <c r="B9">
        <v>6.2</v>
      </c>
      <c r="D9" s="1">
        <f>B9*0.70285</f>
        <v>4.3576699999999997</v>
      </c>
      <c r="E9" t="s">
        <v>5</v>
      </c>
      <c r="G9" t="s">
        <v>3</v>
      </c>
      <c r="H9">
        <v>0.8</v>
      </c>
      <c r="J9" s="1">
        <f>H9*0.70285</f>
        <v>0.56228</v>
      </c>
      <c r="K9" t="s">
        <v>5</v>
      </c>
      <c r="P9" t="s">
        <v>29</v>
      </c>
    </row>
    <row r="10" spans="1:16" x14ac:dyDescent="0.25">
      <c r="A10" t="s">
        <v>6</v>
      </c>
      <c r="B10">
        <v>0</v>
      </c>
      <c r="D10" s="1">
        <f>B10*0.3048</f>
        <v>0</v>
      </c>
      <c r="E10" t="s">
        <v>5</v>
      </c>
      <c r="G10" t="s">
        <v>6</v>
      </c>
      <c r="H10">
        <v>12.92</v>
      </c>
      <c r="J10" s="1">
        <f>H10*0.3048</f>
        <v>3.9380160000000002</v>
      </c>
      <c r="K10" t="s">
        <v>5</v>
      </c>
      <c r="P10" t="s">
        <v>30</v>
      </c>
    </row>
    <row r="11" spans="1:16" x14ac:dyDescent="0.25">
      <c r="A11" t="s">
        <v>9</v>
      </c>
      <c r="B11">
        <v>8</v>
      </c>
      <c r="D11" s="1">
        <f>B11*0.0254</f>
        <v>0.20319999999999999</v>
      </c>
      <c r="E11" t="s">
        <v>5</v>
      </c>
      <c r="G11" t="s">
        <v>9</v>
      </c>
      <c r="H11">
        <v>12</v>
      </c>
      <c r="J11" s="1">
        <f>H11*0.0254</f>
        <v>0.30479999999999996</v>
      </c>
      <c r="K11" t="s">
        <v>5</v>
      </c>
      <c r="P11" t="s">
        <v>31</v>
      </c>
    </row>
    <row r="12" spans="1:16" x14ac:dyDescent="0.25">
      <c r="A12" t="s">
        <v>15</v>
      </c>
      <c r="D12" s="1">
        <f>(22/7)*(D11/2)*(D11/2)</f>
        <v>3.2442331428571426E-2</v>
      </c>
      <c r="E12" t="s">
        <v>16</v>
      </c>
      <c r="G12" t="s">
        <v>18</v>
      </c>
      <c r="J12" s="1">
        <f>(22/7)*(J11/2)*(J11/2)</f>
        <v>7.2995245714285686E-2</v>
      </c>
      <c r="K12" t="s">
        <v>16</v>
      </c>
      <c r="P12" t="s">
        <v>13</v>
      </c>
    </row>
    <row r="13" spans="1:16" x14ac:dyDescent="0.25">
      <c r="A13" t="s">
        <v>7</v>
      </c>
      <c r="B13" t="s">
        <v>8</v>
      </c>
      <c r="G13" t="s">
        <v>17</v>
      </c>
      <c r="I13">
        <f>D12/J12</f>
        <v>0.44444444444444459</v>
      </c>
      <c r="J13" s="1" t="s">
        <v>19</v>
      </c>
    </row>
    <row r="15" spans="1:16" x14ac:dyDescent="0.25">
      <c r="A15" t="s">
        <v>13</v>
      </c>
    </row>
    <row r="17" spans="1:10" x14ac:dyDescent="0.25">
      <c r="A17" t="s">
        <v>12</v>
      </c>
    </row>
    <row r="19" spans="1:10" x14ac:dyDescent="0.25">
      <c r="A19" t="s">
        <v>25</v>
      </c>
      <c r="B19" s="1">
        <f>(J9+J10-D9-D10)*2*9.81</f>
        <v>2.7983221200000159</v>
      </c>
    </row>
    <row r="20" spans="1:10" x14ac:dyDescent="0.25">
      <c r="A20" t="s">
        <v>14</v>
      </c>
      <c r="B20">
        <f>B19/(1-(D11^2/J11^2))</f>
        <v>5.036979816000029</v>
      </c>
    </row>
    <row r="21" spans="1:10" x14ac:dyDescent="0.25">
      <c r="A21" t="s">
        <v>21</v>
      </c>
      <c r="B21">
        <f>B20^0.5</f>
        <v>2.2443216828253538</v>
      </c>
      <c r="C21" t="s">
        <v>20</v>
      </c>
      <c r="D21" s="1">
        <f>B21/0.3048</f>
        <v>7.36326011425641</v>
      </c>
      <c r="E21" t="s">
        <v>32</v>
      </c>
    </row>
    <row r="22" spans="1:10" x14ac:dyDescent="0.25">
      <c r="A22" t="s">
        <v>22</v>
      </c>
      <c r="B22">
        <f>D12*B21</f>
        <v>7.2811027866549291E-2</v>
      </c>
      <c r="C22" t="s">
        <v>26</v>
      </c>
    </row>
    <row r="23" spans="1:10" x14ac:dyDescent="0.25">
      <c r="A23" t="s">
        <v>23</v>
      </c>
      <c r="B23" s="2">
        <f>B22/0.00006309</f>
        <v>1154.0819126097526</v>
      </c>
      <c r="C23" t="s">
        <v>24</v>
      </c>
    </row>
    <row r="27" spans="1:10" x14ac:dyDescent="0.25">
      <c r="J27" s="1"/>
    </row>
    <row r="28" spans="1:10" x14ac:dyDescent="0.25">
      <c r="J28" s="1"/>
    </row>
    <row r="29" spans="1:10" x14ac:dyDescent="0.25">
      <c r="J29" s="1"/>
    </row>
    <row r="30" spans="1:10" x14ac:dyDescent="0.25">
      <c r="J30" s="1"/>
    </row>
    <row r="31" spans="1:10" x14ac:dyDescent="0.25">
      <c r="J31" s="1"/>
    </row>
    <row r="32" spans="1:10" x14ac:dyDescent="0.25">
      <c r="J32" s="1"/>
    </row>
    <row r="33" spans="2:10" x14ac:dyDescent="0.25">
      <c r="J33" s="1"/>
    </row>
    <row r="39" spans="2:10" x14ac:dyDescent="0.25">
      <c r="B39" s="1"/>
    </row>
    <row r="43" spans="2:10" x14ac:dyDescent="0.25">
      <c r="B43" s="2"/>
    </row>
  </sheetData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Khaled 23HP</dc:creator>
  <cp:lastModifiedBy>Khaled 23HP</cp:lastModifiedBy>
  <dcterms:created xsi:type="dcterms:W3CDTF">2017-11-13T20:09:36Z</dcterms:created>
  <dcterms:modified xsi:type="dcterms:W3CDTF">2018-03-17T02:00:03Z</dcterms:modified>
</cp:coreProperties>
</file>