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90" yWindow="420" windowWidth="16725" windowHeight="109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14" i="1"/>
  <c r="M14"/>
  <c r="E15"/>
  <c r="J14"/>
  <c r="K14"/>
  <c r="D15"/>
  <c r="F14"/>
  <c r="A15"/>
  <c r="B15"/>
  <c r="L14"/>
  <c r="G14"/>
  <c r="C15"/>
  <c r="F15"/>
</calcChain>
</file>

<file path=xl/sharedStrings.xml><?xml version="1.0" encoding="utf-8"?>
<sst xmlns="http://schemas.openxmlformats.org/spreadsheetml/2006/main" count="35" uniqueCount="32">
  <si>
    <t>yes</t>
  </si>
  <si>
    <t>no</t>
  </si>
  <si>
    <t>58266-5</t>
  </si>
  <si>
    <t>8536-43</t>
  </si>
  <si>
    <t>62719-348</t>
  </si>
  <si>
    <t>VIF</t>
  </si>
  <si>
    <t>TIF</t>
  </si>
  <si>
    <t>2-mil</t>
  </si>
  <si>
    <t>Standard Embossed PE</t>
  </si>
  <si>
    <t>Other</t>
  </si>
  <si>
    <t>Ventura County Agricultural Commissioner</t>
  </si>
  <si>
    <t>58266-2</t>
  </si>
  <si>
    <t>66330-47</t>
  </si>
  <si>
    <r>
      <t xml:space="preserve">Chloropicrin </t>
    </r>
    <r>
      <rPr>
        <i/>
        <sz val="11"/>
        <color indexed="8"/>
        <rFont val="Arial"/>
        <family val="2"/>
      </rPr>
      <t xml:space="preserve">(Lbs/Acre) </t>
    </r>
  </si>
  <si>
    <t>TF</t>
  </si>
  <si>
    <t>WSF</t>
  </si>
  <si>
    <t>er</t>
  </si>
  <si>
    <t>max lbs</t>
  </si>
  <si>
    <t>too close</t>
  </si>
  <si>
    <t>Cantidad/Acre</t>
  </si>
  <si>
    <t xml:space="preserve">Calculador para el Limite de Acres en el uso de la Quimigacion </t>
  </si>
  <si>
    <t>con Chloropicrin</t>
  </si>
  <si>
    <r>
      <t>Instrucciones</t>
    </r>
    <r>
      <rPr>
        <b/>
        <sz val="18"/>
        <color indexed="10"/>
        <rFont val="Calibri"/>
        <family val="2"/>
      </rPr>
      <t>:</t>
    </r>
  </si>
  <si>
    <r>
      <t>•Introducir informacion en las celulas</t>
    </r>
    <r>
      <rPr>
        <i/>
        <sz val="14"/>
        <color indexed="10"/>
        <rFont val="Calibri"/>
        <family val="2"/>
      </rPr>
      <t>.</t>
    </r>
  </si>
  <si>
    <r>
      <t>•Los a</t>
    </r>
    <r>
      <rPr>
        <i/>
        <sz val="14"/>
        <color indexed="10"/>
        <rFont val="Calibri"/>
        <family val="2"/>
      </rPr>
      <t>cres que se permiten por un periodo de 48-hrs apareceran ala derecha.</t>
    </r>
  </si>
  <si>
    <r>
      <t>•</t>
    </r>
    <r>
      <rPr>
        <i/>
        <sz val="14"/>
        <color indexed="10"/>
        <rFont val="Calibri"/>
        <family val="2"/>
      </rPr>
      <t xml:space="preserve">introducir las cantidades como: </t>
    </r>
    <r>
      <rPr>
        <i/>
        <sz val="14"/>
        <rFont val="Calibri"/>
        <family val="2"/>
      </rPr>
      <t>ga/acre</t>
    </r>
    <r>
      <rPr>
        <i/>
        <sz val="14"/>
        <color indexed="10"/>
        <rFont val="Calibri"/>
        <family val="2"/>
      </rPr>
      <t xml:space="preserve"> para </t>
    </r>
    <r>
      <rPr>
        <i/>
        <sz val="14"/>
        <rFont val="Calibri"/>
        <family val="2"/>
      </rPr>
      <t>InLine and Pic-Clor</t>
    </r>
    <r>
      <rPr>
        <i/>
        <sz val="14"/>
        <color indexed="10"/>
        <rFont val="Calibri"/>
        <family val="2"/>
      </rPr>
      <t>.</t>
    </r>
  </si>
  <si>
    <r>
      <t xml:space="preserve">•para </t>
    </r>
    <r>
      <rPr>
        <i/>
        <sz val="14"/>
        <rFont val="Calibri"/>
        <family val="2"/>
      </rPr>
      <t>todos los demas</t>
    </r>
    <r>
      <rPr>
        <i/>
        <sz val="14"/>
        <color indexed="10"/>
        <rFont val="Calibri"/>
        <family val="2"/>
      </rPr>
      <t xml:space="preserve">, introducir como: </t>
    </r>
    <r>
      <rPr>
        <i/>
        <sz val="14"/>
        <rFont val="Calibri"/>
        <family val="2"/>
      </rPr>
      <t>lbs/acre</t>
    </r>
    <r>
      <rPr>
        <i/>
        <sz val="14"/>
        <color indexed="10"/>
        <rFont val="Calibri"/>
        <family val="2"/>
      </rPr>
      <t>.</t>
    </r>
  </si>
  <si>
    <t>Tipo de Lona</t>
  </si>
  <si>
    <t>Numero de Sellos de Agua</t>
  </si>
  <si>
    <t>Localizado a 1/4 de milla de una Estructura Ocupada</t>
  </si>
  <si>
    <t>Acres / un periodo de 48-hrs</t>
  </si>
  <si>
    <t>No. de Registro de la EPA.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</si>
</sst>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4"/>
      <color indexed="8"/>
      <name val="Candara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sz val="22"/>
      <color indexed="62"/>
      <name val="Calibri"/>
      <family val="2"/>
    </font>
    <font>
      <sz val="14"/>
      <color indexed="62"/>
      <name val="Calibri"/>
      <family val="2"/>
    </font>
    <font>
      <i/>
      <sz val="11"/>
      <color indexed="8"/>
      <name val="Arial"/>
      <family val="2"/>
    </font>
    <font>
      <b/>
      <i/>
      <sz val="14"/>
      <color indexed="8"/>
      <name val="Arial"/>
      <family val="2"/>
    </font>
    <font>
      <b/>
      <sz val="22"/>
      <name val="Calibri"/>
      <family val="2"/>
    </font>
    <font>
      <b/>
      <sz val="18"/>
      <color indexed="10"/>
      <name val="Calibri"/>
      <family val="2"/>
    </font>
    <font>
      <i/>
      <sz val="14"/>
      <color indexed="10"/>
      <name val="Calibri"/>
      <family val="2"/>
    </font>
    <font>
      <b/>
      <sz val="1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b/>
      <u/>
      <sz val="18"/>
      <color indexed="10"/>
      <name val="Calibri"/>
      <family val="2"/>
    </font>
    <font>
      <b/>
      <i/>
      <sz val="12"/>
      <color indexed="8"/>
      <name val="Arial"/>
      <family val="2"/>
    </font>
    <font>
      <sz val="14"/>
      <color indexed="10"/>
      <name val="Calibri"/>
      <family val="2"/>
    </font>
    <font>
      <b/>
      <sz val="20"/>
      <color indexed="8"/>
      <name val="Calibri"/>
      <family val="2"/>
    </font>
    <font>
      <i/>
      <sz val="14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1" fillId="3" borderId="16" applyNumberFormat="0" applyAlignment="0" applyProtection="0"/>
    <xf numFmtId="0" fontId="22" fillId="4" borderId="16" applyNumberFormat="0" applyAlignment="0" applyProtection="0"/>
    <xf numFmtId="0" fontId="2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3" applyFont="1" applyBorder="1"/>
    <xf numFmtId="0" fontId="0" fillId="0" borderId="0" xfId="0" applyBorder="1" applyAlignment="1"/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4" xfId="2" applyFont="1" applyBorder="1" applyAlignment="1">
      <alignment horizontal="center"/>
    </xf>
    <xf numFmtId="0" fontId="5" fillId="4" borderId="4" xfId="2" applyFont="1" applyBorder="1" applyAlignment="1">
      <alignment horizontal="center" wrapText="1"/>
    </xf>
    <xf numFmtId="0" fontId="2" fillId="0" borderId="3" xfId="0" applyFont="1" applyBorder="1"/>
    <xf numFmtId="1" fontId="8" fillId="2" borderId="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3" applyFont="1" applyBorder="1"/>
    <xf numFmtId="0" fontId="23" fillId="0" borderId="0" xfId="3" applyBorder="1"/>
    <xf numFmtId="0" fontId="9" fillId="0" borderId="0" xfId="3" applyFont="1" applyBorder="1"/>
    <xf numFmtId="0" fontId="4" fillId="4" borderId="8" xfId="2" applyFont="1" applyBorder="1" applyAlignment="1">
      <alignment horizontal="center"/>
    </xf>
    <xf numFmtId="1" fontId="11" fillId="2" borderId="9" xfId="1" applyNumberFormat="1" applyFont="1" applyFill="1" applyBorder="1" applyAlignment="1">
      <alignment horizontal="center"/>
    </xf>
    <xf numFmtId="0" fontId="2" fillId="0" borderId="10" xfId="0" applyFont="1" applyBorder="1"/>
    <xf numFmtId="0" fontId="0" fillId="0" borderId="6" xfId="0" applyBorder="1"/>
    <xf numFmtId="0" fontId="0" fillId="0" borderId="2" xfId="0" applyBorder="1"/>
    <xf numFmtId="0" fontId="0" fillId="0" borderId="11" xfId="0" applyBorder="1"/>
    <xf numFmtId="0" fontId="14" fillId="0" borderId="0" xfId="0" applyFont="1" applyBorder="1" applyAlignment="1">
      <alignment horizontal="center"/>
    </xf>
    <xf numFmtId="1" fontId="1" fillId="0" borderId="0" xfId="0" applyNumberFormat="1" applyFont="1"/>
    <xf numFmtId="1" fontId="2" fillId="0" borderId="3" xfId="0" applyNumberFormat="1" applyFont="1" applyBorder="1"/>
    <xf numFmtId="1" fontId="0" fillId="0" borderId="0" xfId="0" applyNumberFormat="1"/>
    <xf numFmtId="1" fontId="8" fillId="2" borderId="10" xfId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8" fillId="0" borderId="0" xfId="3" applyFont="1" applyBorder="1"/>
    <xf numFmtId="0" fontId="24" fillId="0" borderId="0" xfId="0" applyFont="1" applyBorder="1" applyAlignment="1"/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8" fillId="0" borderId="0" xfId="3" applyFont="1" applyBorder="1"/>
    <xf numFmtId="0" fontId="18" fillId="0" borderId="0" xfId="3" applyFont="1" applyFill="1" applyBorder="1" applyAlignment="1">
      <alignment horizontal="left"/>
    </xf>
    <xf numFmtId="0" fontId="10" fillId="0" borderId="0" xfId="3" applyFont="1" applyFill="1" applyBorder="1"/>
    <xf numFmtId="0" fontId="1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/>
  </cellXfs>
  <cellStyles count="4">
    <cellStyle name="Calculation" xfId="1" builtinId="22"/>
    <cellStyle name="Input" xfId="2" builtinId="20"/>
    <cellStyle name="Normal" xfId="0" builtinId="0"/>
    <cellStyle name="Warning Text" xfId="3" builtinId="1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31"/>
  <sheetViews>
    <sheetView tabSelected="1" topLeftCell="A3" zoomScale="103" zoomScaleNormal="103" workbookViewId="0">
      <selection activeCell="F21" sqref="F21"/>
    </sheetView>
  </sheetViews>
  <sheetFormatPr defaultRowHeight="15"/>
  <cols>
    <col min="1" max="1" width="19.5703125" customWidth="1"/>
    <col min="2" max="2" width="13.7109375" customWidth="1"/>
    <col min="3" max="3" width="16.140625" customWidth="1"/>
    <col min="4" max="4" width="16.5703125" customWidth="1"/>
    <col min="5" max="5" width="18.42578125" customWidth="1"/>
    <col min="6" max="6" width="16.85546875" style="4" customWidth="1"/>
    <col min="7" max="7" width="27" style="4" customWidth="1"/>
    <col min="8" max="8" width="6" customWidth="1"/>
    <col min="9" max="13" width="0" hidden="1" customWidth="1"/>
  </cols>
  <sheetData>
    <row r="1" spans="1:13" s="22" customFormat="1" ht="9.75" customHeight="1" thickBot="1">
      <c r="A1" s="21"/>
      <c r="G1" s="23"/>
      <c r="H1" s="21"/>
    </row>
    <row r="2" spans="1:13" s="3" customFormat="1" ht="33" thickTop="1" thickBot="1">
      <c r="A2" s="40" t="s">
        <v>10</v>
      </c>
      <c r="B2" s="41"/>
      <c r="C2" s="41"/>
      <c r="D2" s="41"/>
      <c r="E2" s="41"/>
      <c r="F2" s="41"/>
      <c r="G2" s="42"/>
    </row>
    <row r="3" spans="1:13" s="2" customFormat="1" ht="24" thickTop="1">
      <c r="A3" s="24"/>
      <c r="B3" s="3"/>
      <c r="C3" s="3"/>
      <c r="D3" s="3"/>
      <c r="E3" s="3"/>
      <c r="F3" s="3"/>
      <c r="G3" s="3"/>
    </row>
    <row r="4" spans="1:13" ht="26.25">
      <c r="A4" s="49" t="s">
        <v>20</v>
      </c>
      <c r="B4" s="50"/>
      <c r="C4" s="50"/>
      <c r="D4" s="50"/>
      <c r="E4" s="50"/>
      <c r="F4" s="50"/>
      <c r="G4" s="50"/>
    </row>
    <row r="5" spans="1:13" ht="26.25">
      <c r="A5" s="14"/>
      <c r="B5" s="13"/>
      <c r="C5" s="31" t="s">
        <v>21</v>
      </c>
      <c r="D5" s="31"/>
      <c r="E5" s="29"/>
      <c r="F5" s="6"/>
    </row>
    <row r="6" spans="1:13" ht="23.25">
      <c r="A6" s="15" t="s">
        <v>22</v>
      </c>
      <c r="B6" s="46" t="s">
        <v>23</v>
      </c>
      <c r="C6" s="46"/>
      <c r="D6" s="46"/>
      <c r="E6" s="46"/>
      <c r="F6" s="5"/>
      <c r="G6" s="16"/>
    </row>
    <row r="7" spans="1:13" ht="23.25">
      <c r="A7" s="17"/>
      <c r="B7" s="30" t="s">
        <v>24</v>
      </c>
      <c r="C7" s="5"/>
      <c r="D7" s="5"/>
      <c r="E7" s="5"/>
      <c r="F7" s="5"/>
      <c r="G7" s="16"/>
    </row>
    <row r="8" spans="1:13" ht="23.25">
      <c r="A8" s="17"/>
      <c r="B8" s="47" t="s">
        <v>25</v>
      </c>
      <c r="C8" s="47"/>
      <c r="D8" s="47"/>
      <c r="E8" s="47"/>
      <c r="F8" s="56"/>
      <c r="G8" s="16"/>
    </row>
    <row r="9" spans="1:13" ht="23.25">
      <c r="A9" s="17"/>
      <c r="B9" s="48" t="s">
        <v>26</v>
      </c>
      <c r="C9" s="48"/>
      <c r="D9" s="48"/>
      <c r="E9" s="48"/>
      <c r="F9" s="5"/>
      <c r="G9" s="16"/>
    </row>
    <row r="10" spans="1:13" ht="23.25">
      <c r="A10" s="17"/>
      <c r="B10" s="5"/>
      <c r="C10" s="5"/>
      <c r="D10" s="5"/>
      <c r="E10" s="5"/>
      <c r="F10" s="5"/>
      <c r="G10" s="16"/>
      <c r="I10" t="s">
        <v>18</v>
      </c>
      <c r="J10" t="s">
        <v>14</v>
      </c>
      <c r="K10" t="s">
        <v>15</v>
      </c>
      <c r="L10" t="s">
        <v>16</v>
      </c>
      <c r="M10" t="s">
        <v>17</v>
      </c>
    </row>
    <row r="11" spans="1:13">
      <c r="A11" s="32" t="s">
        <v>31</v>
      </c>
      <c r="B11" s="51" t="s">
        <v>19</v>
      </c>
      <c r="C11" s="7"/>
      <c r="D11" s="54" t="s">
        <v>28</v>
      </c>
      <c r="E11" s="43" t="s">
        <v>29</v>
      </c>
      <c r="F11" s="7"/>
      <c r="G11" s="37" t="s">
        <v>30</v>
      </c>
    </row>
    <row r="12" spans="1:13" ht="22.5" customHeight="1">
      <c r="A12" s="33"/>
      <c r="B12" s="52"/>
      <c r="C12" s="35" t="s">
        <v>27</v>
      </c>
      <c r="D12" s="55"/>
      <c r="E12" s="44"/>
      <c r="F12" s="35" t="s">
        <v>13</v>
      </c>
      <c r="G12" s="38"/>
    </row>
    <row r="13" spans="1:13" ht="30" customHeight="1">
      <c r="A13" s="34"/>
      <c r="B13" s="53"/>
      <c r="C13" s="45"/>
      <c r="D13" s="36"/>
      <c r="E13" s="45"/>
      <c r="F13" s="36"/>
      <c r="G13" s="39"/>
      <c r="H13" s="1"/>
      <c r="I13" s="1"/>
    </row>
    <row r="14" spans="1:13" ht="56.25" customHeight="1" thickBot="1">
      <c r="A14" s="18" t="s">
        <v>11</v>
      </c>
      <c r="B14" s="9">
        <v>175</v>
      </c>
      <c r="C14" s="10" t="s">
        <v>7</v>
      </c>
      <c r="D14" s="9">
        <v>1</v>
      </c>
      <c r="E14" s="9" t="s">
        <v>0</v>
      </c>
      <c r="F14" s="12">
        <f>B14*(IF(A14="58266-5",(0.945),(IF(A14="62719-348",(3.73),(IF(A14="8536-43",(7.2),(IF(A14="66330-47",(0.995),(1)))))))))</f>
        <v>175</v>
      </c>
      <c r="G14" s="28">
        <f>IF(I14="no",ROUND(M14/L14,0),"Tarp Prohibited!")</f>
        <v>38</v>
      </c>
      <c r="H14" s="1"/>
      <c r="I14" s="25" t="str">
        <f>IF(AND(C14="Standard Embossed PE",E14="yes"),"yes","no")</f>
        <v>no</v>
      </c>
      <c r="J14">
        <f>IF(C14="TIF",0.5,IF(C14="VIF",0.67,IF(C14="2-mil",0.67,1)))</f>
        <v>0.67</v>
      </c>
      <c r="K14">
        <f>IF(AND(J14&lt;1,D14&gt;0),0.9,IF(D14=3,0.5,IF(D14=2,0.65,IF(D14=1,0.8,1))))</f>
        <v>0.9</v>
      </c>
      <c r="L14" s="27">
        <f>J14*K14*F14</f>
        <v>105.52500000000002</v>
      </c>
      <c r="M14">
        <f>IF(E14="yes",4000,8000)</f>
        <v>4000</v>
      </c>
    </row>
    <row r="15" spans="1:13" ht="21">
      <c r="A15" s="19" t="str">
        <f>IF(A14="58266-2",("Tri Clor"),(IF(A14="58266-5",("Tri Clor EC"),(IF(A14="62719-348",("InLine"),(IF(A14="8536-43",("Pic-Clor 60 EC"),(IF(A14="66330-47",("Nutra-Pic"),(IF(A14="8536-8",("Pic-Clor 60"),("Unfamilar Product"))))))))))))</f>
        <v>Tri Clor</v>
      </c>
      <c r="B15" s="8" t="str">
        <f>IF(B14&lt;60,("ga/acre"),("lbs/acre"))</f>
        <v>lbs/acre</v>
      </c>
      <c r="C15" s="11" t="str">
        <f>"TF = " &amp; J14</f>
        <v>TF = 0.67</v>
      </c>
      <c r="D15" s="11" t="str">
        <f>"WSF = " &amp; K14</f>
        <v>WSF = 0.9</v>
      </c>
      <c r="E15" s="11" t="str">
        <f>"max " &amp; IF(E14="yes",4000,8000) &amp; " lbs"</f>
        <v>max 4000 lbs</v>
      </c>
      <c r="F15" s="26" t="str">
        <f>"ER = " &amp; ROUND(L14,0) &amp; " lbs / acre"</f>
        <v>ER = 106 lbs / acre</v>
      </c>
      <c r="G15" s="20"/>
      <c r="H15" s="1"/>
      <c r="I15" s="1"/>
    </row>
    <row r="16" spans="1:13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6"/>
      <c r="B19" s="6"/>
      <c r="C19" s="6"/>
      <c r="D19" s="6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  <row r="22" spans="1:5" hidden="1">
      <c r="A22" s="4" t="s">
        <v>11</v>
      </c>
      <c r="B22" s="4"/>
      <c r="C22" s="4" t="s">
        <v>5</v>
      </c>
      <c r="D22" s="4">
        <v>0</v>
      </c>
      <c r="E22" s="4" t="s">
        <v>0</v>
      </c>
    </row>
    <row r="23" spans="1:5" hidden="1">
      <c r="A23" s="4" t="s">
        <v>2</v>
      </c>
      <c r="B23" s="4"/>
      <c r="C23" s="4" t="s">
        <v>6</v>
      </c>
      <c r="D23" s="4">
        <v>1</v>
      </c>
      <c r="E23" s="4" t="s">
        <v>1</v>
      </c>
    </row>
    <row r="24" spans="1:5" hidden="1">
      <c r="A24" s="4" t="s">
        <v>4</v>
      </c>
      <c r="B24" s="4"/>
      <c r="C24" s="4" t="s">
        <v>7</v>
      </c>
      <c r="D24" s="4">
        <v>2</v>
      </c>
      <c r="E24" s="4"/>
    </row>
    <row r="25" spans="1:5" hidden="1">
      <c r="A25" s="4" t="s">
        <v>12</v>
      </c>
      <c r="B25" s="4"/>
      <c r="C25" s="4" t="s">
        <v>8</v>
      </c>
      <c r="D25" s="4">
        <v>3</v>
      </c>
      <c r="E25" s="4"/>
    </row>
    <row r="26" spans="1:5" hidden="1">
      <c r="A26" s="4" t="s">
        <v>3</v>
      </c>
      <c r="B26" s="4"/>
      <c r="C26" s="4" t="s">
        <v>9</v>
      </c>
      <c r="D26" s="4"/>
      <c r="E26" s="4"/>
    </row>
    <row r="27" spans="1:5">
      <c r="A27" s="4"/>
      <c r="B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</sheetData>
  <mergeCells count="12">
    <mergeCell ref="A11:A13"/>
    <mergeCell ref="F12:F13"/>
    <mergeCell ref="G11:G13"/>
    <mergeCell ref="A2:G2"/>
    <mergeCell ref="E11:E13"/>
    <mergeCell ref="B6:E6"/>
    <mergeCell ref="B9:E9"/>
    <mergeCell ref="A4:G4"/>
    <mergeCell ref="B11:B13"/>
    <mergeCell ref="D11:D13"/>
    <mergeCell ref="C12:C13"/>
    <mergeCell ref="B8:F8"/>
  </mergeCells>
  <phoneticPr fontId="13" type="noConversion"/>
  <conditionalFormatting sqref="G14">
    <cfRule type="cellIs" dxfId="0" priority="1" operator="equal">
      <formula>"Tarp Prohibited!"</formula>
    </cfRule>
  </conditionalFormatting>
  <dataValidations count="4">
    <dataValidation type="list" allowBlank="1" showInputMessage="1" showErrorMessage="1" sqref="C14">
      <formula1>$C$22:$C$26</formula1>
    </dataValidation>
    <dataValidation type="list" allowBlank="1" showInputMessage="1" showErrorMessage="1" sqref="D14">
      <formula1>$D$22:$D$25</formula1>
    </dataValidation>
    <dataValidation type="list" allowBlank="1" showInputMessage="1" showErrorMessage="1" sqref="E14">
      <formula1>$E$22:$E$23</formula1>
    </dataValidation>
    <dataValidation type="list" allowBlank="1" showInputMessage="1" showErrorMessage="1" sqref="A14">
      <formula1>$A$22:$A$26</formula1>
    </dataValidation>
  </dataValidations>
  <pageMargins left="0.7" right="0.7" top="0.75" bottom="0.75" header="0.3" footer="0.3"/>
  <pageSetup orientation="landscape" r:id="rId1"/>
  <legacyDrawing r:id="rId2"/>
  <oleObjects>
    <oleObject progId="Word.Picture.8" shapeId="1026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Agrilculture Commissioner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CalderA</dc:creator>
  <cp:lastModifiedBy>Katrina</cp:lastModifiedBy>
  <cp:lastPrinted>2010-06-29T22:48:48Z</cp:lastPrinted>
  <dcterms:created xsi:type="dcterms:W3CDTF">2010-06-25T22:46:16Z</dcterms:created>
  <dcterms:modified xsi:type="dcterms:W3CDTF">2011-05-10T17:43:36Z</dcterms:modified>
</cp:coreProperties>
</file>